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urazumi\Desktop\"/>
    </mc:Choice>
  </mc:AlternateContent>
  <xr:revisionPtr revIDLastSave="0" documentId="8_{02FD2E47-E2C0-44F5-991B-5E61F780C25C}" xr6:coauthVersionLast="47" xr6:coauthVersionMax="47" xr10:uidLastSave="{00000000-0000-0000-0000-000000000000}"/>
  <bookViews>
    <workbookView xWindow="6060" yWindow="705" windowWidth="21270" windowHeight="15045" xr2:uid="{3C4ADFEB-7498-496E-A89A-D5506F375196}"/>
  </bookViews>
  <sheets>
    <sheet name="Sheet1" sheetId="1" r:id="rId1"/>
  </sheets>
  <definedNames>
    <definedName name="_xlnm.Print_Area" localSheetId="0">Sheet1!$A$1:$Q$111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5" i="1" l="1"/>
  <c r="N9" i="1"/>
  <c r="G3" i="1"/>
  <c r="N31" i="1"/>
  <c r="N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42" i="1"/>
  <c r="K41" i="1"/>
  <c r="G41" i="1"/>
  <c r="J31" i="1"/>
  <c r="K16" i="1"/>
  <c r="N16" i="1" s="1"/>
  <c r="G11" i="1"/>
  <c r="K11" i="1" s="1"/>
  <c r="N11" i="1" s="1"/>
  <c r="G12" i="1"/>
  <c r="K12" i="1" s="1"/>
  <c r="N12" i="1" s="1"/>
  <c r="G13" i="1"/>
  <c r="K13" i="1" s="1"/>
  <c r="N13" i="1" s="1"/>
  <c r="G14" i="1"/>
  <c r="K14" i="1" s="1"/>
  <c r="N14" i="1" s="1"/>
  <c r="G15" i="1"/>
  <c r="K15" i="1" s="1"/>
  <c r="N15" i="1" s="1"/>
  <c r="G16" i="1"/>
  <c r="G17" i="1"/>
  <c r="K17" i="1" s="1"/>
  <c r="N17" i="1" s="1"/>
  <c r="G18" i="1"/>
  <c r="K18" i="1" s="1"/>
  <c r="N18" i="1" s="1"/>
  <c r="G19" i="1"/>
  <c r="K19" i="1" s="1"/>
  <c r="N19" i="1" s="1"/>
  <c r="G20" i="1"/>
  <c r="K20" i="1" s="1"/>
  <c r="N20" i="1" s="1"/>
  <c r="G22" i="1"/>
  <c r="K22" i="1" s="1"/>
  <c r="N22" i="1" s="1"/>
  <c r="G23" i="1"/>
  <c r="K23" i="1" s="1"/>
  <c r="N23" i="1" s="1"/>
  <c r="G24" i="1"/>
  <c r="K24" i="1" s="1"/>
  <c r="N24" i="1" s="1"/>
  <c r="G25" i="1"/>
  <c r="K25" i="1" s="1"/>
  <c r="N25" i="1" s="1"/>
  <c r="G26" i="1"/>
  <c r="K26" i="1" s="1"/>
  <c r="N26" i="1" s="1"/>
  <c r="G27" i="1"/>
  <c r="K27" i="1" s="1"/>
  <c r="N27" i="1" s="1"/>
  <c r="G28" i="1"/>
  <c r="K28" i="1" s="1"/>
  <c r="N28" i="1" s="1"/>
  <c r="G29" i="1"/>
  <c r="K29" i="1" s="1"/>
  <c r="N29" i="1" s="1"/>
  <c r="G30" i="1"/>
  <c r="K30" i="1" s="1"/>
  <c r="N30" i="1" s="1"/>
  <c r="G10" i="1"/>
  <c r="K10" i="1" s="1"/>
  <c r="N10" i="1" s="1"/>
  <c r="G9" i="1"/>
  <c r="K9" i="1" s="1"/>
  <c r="F89" i="1"/>
  <c r="G89" i="1" s="1"/>
  <c r="F83" i="1"/>
  <c r="G83" i="1" s="1"/>
  <c r="N53" i="1"/>
  <c r="N51" i="1"/>
  <c r="N49" i="1"/>
  <c r="N47" i="1"/>
  <c r="K31" i="1" l="1"/>
  <c r="N55" i="1"/>
  <c r="N48" i="1"/>
  <c r="N50" i="1"/>
  <c r="N52" i="1"/>
  <c r="N54" i="1"/>
  <c r="N56" i="1"/>
  <c r="N58" i="1"/>
  <c r="N60" i="1"/>
  <c r="N62" i="1"/>
  <c r="N59" i="1"/>
  <c r="N64" i="1"/>
  <c r="N61" i="1"/>
  <c r="N57" i="1"/>
  <c r="N46" i="1"/>
  <c r="N45" i="1"/>
  <c r="N44" i="1"/>
  <c r="N43" i="1"/>
  <c r="N42" i="1"/>
  <c r="N63" i="1"/>
  <c r="M31" i="1" l="1"/>
  <c r="K65" i="1"/>
  <c r="N65" i="1"/>
</calcChain>
</file>

<file path=xl/sharedStrings.xml><?xml version="1.0" encoding="utf-8"?>
<sst xmlns="http://schemas.openxmlformats.org/spreadsheetml/2006/main" count="132" uniqueCount="69">
  <si>
    <t>コストシミュレーター（現在の交通費とMecha-Tok利用時の削減額）</t>
    <rPh sb="11" eb="13">
      <t>ゲンザイ</t>
    </rPh>
    <rPh sb="14" eb="17">
      <t>コウツウヒ</t>
    </rPh>
    <rPh sb="27" eb="30">
      <t>リヨウジ</t>
    </rPh>
    <rPh sb="31" eb="34">
      <t>サクゲンガク</t>
    </rPh>
    <phoneticPr fontId="3"/>
  </si>
  <si>
    <t>右記料金の削減が可能となります。</t>
    <rPh sb="0" eb="2">
      <t>ウキ</t>
    </rPh>
    <rPh sb="2" eb="4">
      <t>リョウキン</t>
    </rPh>
    <rPh sb="5" eb="7">
      <t>サクゲン</t>
    </rPh>
    <rPh sb="8" eb="10">
      <t>カノウ</t>
    </rPh>
    <phoneticPr fontId="3"/>
  </si>
  <si>
    <t>※　赤枠内に　該当する人数と回数を入れてください。自動計算します。</t>
    <rPh sb="2" eb="5">
      <t>アカワクナイ</t>
    </rPh>
    <rPh sb="7" eb="9">
      <t>ガイトウ</t>
    </rPh>
    <rPh sb="11" eb="13">
      <t>ニンズウ</t>
    </rPh>
    <rPh sb="14" eb="16">
      <t>カイスウ</t>
    </rPh>
    <rPh sb="17" eb="18">
      <t>イ</t>
    </rPh>
    <rPh sb="25" eb="29">
      <t>ジドウケイサン</t>
    </rPh>
    <phoneticPr fontId="7"/>
  </si>
  <si>
    <t>■新幹線</t>
    <rPh sb="1" eb="4">
      <t>シンカンセン</t>
    </rPh>
    <phoneticPr fontId="7"/>
  </si>
  <si>
    <t>区間</t>
    <rPh sb="0" eb="2">
      <t>クカン</t>
    </rPh>
    <phoneticPr fontId="7"/>
  </si>
  <si>
    <t>座席</t>
    <rPh sb="0" eb="2">
      <t>ザセキ</t>
    </rPh>
    <phoneticPr fontId="7"/>
  </si>
  <si>
    <t>通常  (乗車  ・特急券)のみ</t>
    <rPh sb="0" eb="2">
      <t>ツウジョウ</t>
    </rPh>
    <rPh sb="5" eb="7">
      <t>ジョウシャ</t>
    </rPh>
    <rPh sb="10" eb="13">
      <t>トッキュウケン</t>
    </rPh>
    <phoneticPr fontId="7"/>
  </si>
  <si>
    <t>メチャ得
1泊ホテル付</t>
    <rPh sb="3" eb="4">
      <t>トク</t>
    </rPh>
    <rPh sb="6" eb="7">
      <t>パク</t>
    </rPh>
    <rPh sb="10" eb="11">
      <t>ツキ</t>
    </rPh>
    <phoneticPr fontId="7"/>
  </si>
  <si>
    <t>人数
A</t>
    <rPh sb="0" eb="2">
      <t>ニンズウ</t>
    </rPh>
    <phoneticPr fontId="7"/>
  </si>
  <si>
    <t>通常人数分</t>
    <rPh sb="0" eb="5">
      <t>ツウジョウニンズウブン</t>
    </rPh>
    <phoneticPr fontId="7"/>
  </si>
  <si>
    <t>削減額</t>
    <rPh sb="0" eb="3">
      <t>サクゲンガク</t>
    </rPh>
    <phoneticPr fontId="7"/>
  </si>
  <si>
    <t>利用
回数</t>
    <rPh sb="0" eb="2">
      <t>リヨウ</t>
    </rPh>
    <rPh sb="3" eb="5">
      <t>カイスウ</t>
    </rPh>
    <phoneticPr fontId="7"/>
  </si>
  <si>
    <t>東京－仙台</t>
    <rPh sb="0" eb="2">
      <t>トウキョウ</t>
    </rPh>
    <rPh sb="3" eb="5">
      <t>センダイ</t>
    </rPh>
    <phoneticPr fontId="7"/>
  </si>
  <si>
    <t>グリーン</t>
    <phoneticPr fontId="7"/>
  </si>
  <si>
    <t>指定席</t>
    <rPh sb="0" eb="3">
      <t>シテイセキ</t>
    </rPh>
    <phoneticPr fontId="7"/>
  </si>
  <si>
    <t>東京－名古屋</t>
    <rPh sb="0" eb="2">
      <t>トウキョウ</t>
    </rPh>
    <rPh sb="3" eb="6">
      <t>ナゴヤ</t>
    </rPh>
    <phoneticPr fontId="7"/>
  </si>
  <si>
    <t>東京－京都</t>
    <rPh sb="0" eb="2">
      <t>トウキョウ</t>
    </rPh>
    <rPh sb="3" eb="5">
      <t>キョウト</t>
    </rPh>
    <phoneticPr fontId="7"/>
  </si>
  <si>
    <t>東京―新大阪</t>
    <rPh sb="0" eb="2">
      <t>トウキョウ</t>
    </rPh>
    <rPh sb="3" eb="6">
      <t>シンオオサカ</t>
    </rPh>
    <phoneticPr fontId="7"/>
  </si>
  <si>
    <t>東京－新神戸</t>
    <rPh sb="0" eb="2">
      <t>トウキョウ</t>
    </rPh>
    <rPh sb="3" eb="6">
      <t>シンコウベ</t>
    </rPh>
    <phoneticPr fontId="7"/>
  </si>
  <si>
    <t>新横浜－名古屋</t>
    <rPh sb="0" eb="1">
      <t>シン</t>
    </rPh>
    <rPh sb="1" eb="3">
      <t>ヨコハマ</t>
    </rPh>
    <rPh sb="4" eb="7">
      <t>ナゴヤ</t>
    </rPh>
    <phoneticPr fontId="7"/>
  </si>
  <si>
    <t>名古屋－広島</t>
    <rPh sb="0" eb="3">
      <t>ナゴヤ</t>
    </rPh>
    <rPh sb="4" eb="6">
      <t>ヒロシマ</t>
    </rPh>
    <phoneticPr fontId="7"/>
  </si>
  <si>
    <t>博多－新大阪</t>
    <rPh sb="0" eb="2">
      <t>ハカタ</t>
    </rPh>
    <rPh sb="3" eb="6">
      <t>シンオオサカ</t>
    </rPh>
    <phoneticPr fontId="7"/>
  </si>
  <si>
    <t>新大阪－広島</t>
    <rPh sb="0" eb="3">
      <t>シンオオサカ</t>
    </rPh>
    <rPh sb="4" eb="6">
      <t>ヒロシマ</t>
    </rPh>
    <phoneticPr fontId="7"/>
  </si>
  <si>
    <t>京都－博多</t>
    <rPh sb="0" eb="2">
      <t>キョウト</t>
    </rPh>
    <rPh sb="3" eb="5">
      <t>ハカタ</t>
    </rPh>
    <phoneticPr fontId="7"/>
  </si>
  <si>
    <t>博多－名古屋</t>
    <rPh sb="0" eb="2">
      <t>ハカタ</t>
    </rPh>
    <rPh sb="3" eb="6">
      <t>ナゴヤ</t>
    </rPh>
    <phoneticPr fontId="7"/>
  </si>
  <si>
    <t>削減合計</t>
    <rPh sb="0" eb="2">
      <t>サクゲン</t>
    </rPh>
    <rPh sb="2" eb="4">
      <t>ゴウケイ</t>
    </rPh>
    <phoneticPr fontId="7"/>
  </si>
  <si>
    <t>■飛行機</t>
    <rPh sb="1" eb="4">
      <t>ヒコウキ</t>
    </rPh>
    <phoneticPr fontId="7"/>
  </si>
  <si>
    <t>通常</t>
    <rPh sb="0" eb="2">
      <t>ツウジョウ</t>
    </rPh>
    <phoneticPr fontId="7"/>
  </si>
  <si>
    <t>メチャ得</t>
    <rPh sb="3" eb="4">
      <t>トク</t>
    </rPh>
    <phoneticPr fontId="7"/>
  </si>
  <si>
    <t>羽田－福岡</t>
    <rPh sb="0" eb="2">
      <t>ハネダ</t>
    </rPh>
    <rPh sb="3" eb="5">
      <t>フクオカ</t>
    </rPh>
    <phoneticPr fontId="7"/>
  </si>
  <si>
    <t>プレミアム</t>
    <phoneticPr fontId="7"/>
  </si>
  <si>
    <t>エコノミー</t>
    <phoneticPr fontId="7"/>
  </si>
  <si>
    <t>羽田―那覇</t>
    <rPh sb="0" eb="2">
      <t>ハネダ</t>
    </rPh>
    <rPh sb="3" eb="5">
      <t>ナハ</t>
    </rPh>
    <phoneticPr fontId="7"/>
  </si>
  <si>
    <t>羽田―新千歳</t>
    <rPh sb="0" eb="2">
      <t>ハネダ</t>
    </rPh>
    <rPh sb="3" eb="6">
      <t>シンチトセ</t>
    </rPh>
    <phoneticPr fontId="7"/>
  </si>
  <si>
    <t>那覇―新千歳</t>
    <rPh sb="0" eb="2">
      <t>ナハ</t>
    </rPh>
    <rPh sb="3" eb="6">
      <t>シンチトセ</t>
    </rPh>
    <phoneticPr fontId="7"/>
  </si>
  <si>
    <t>セントレア―新千歳</t>
    <rPh sb="6" eb="9">
      <t>シンチトセ</t>
    </rPh>
    <phoneticPr fontId="7"/>
  </si>
  <si>
    <t>セントレア－那覇</t>
    <rPh sb="6" eb="8">
      <t>ナハナハ</t>
    </rPh>
    <phoneticPr fontId="7"/>
  </si>
  <si>
    <t>福岡－セントレア</t>
    <rPh sb="0" eb="2">
      <t>フクオカ</t>
    </rPh>
    <phoneticPr fontId="7"/>
  </si>
  <si>
    <t>伊丹－新千歳</t>
    <rPh sb="0" eb="2">
      <t>イタミ</t>
    </rPh>
    <rPh sb="3" eb="6">
      <t>シンチトセ</t>
    </rPh>
    <phoneticPr fontId="7"/>
  </si>
  <si>
    <t>伊丹－那覇</t>
    <rPh sb="0" eb="2">
      <t>イタミ</t>
    </rPh>
    <rPh sb="3" eb="5">
      <t>ナハ</t>
    </rPh>
    <phoneticPr fontId="7"/>
  </si>
  <si>
    <t>広島－那覇</t>
    <rPh sb="0" eb="2">
      <t>ヒロシマ</t>
    </rPh>
    <rPh sb="3" eb="5">
      <t>ナハ</t>
    </rPh>
    <phoneticPr fontId="7"/>
  </si>
  <si>
    <t>広島－新千歳</t>
    <rPh sb="0" eb="2">
      <t>ヒロシマ</t>
    </rPh>
    <rPh sb="3" eb="6">
      <t>シンチトセ</t>
    </rPh>
    <phoneticPr fontId="7"/>
  </si>
  <si>
    <t>福岡－那覇</t>
    <rPh sb="0" eb="2">
      <t>フクオカ</t>
    </rPh>
    <rPh sb="3" eb="5">
      <t>ナハ</t>
    </rPh>
    <phoneticPr fontId="7"/>
  </si>
  <si>
    <t>削減合計</t>
    <rPh sb="0" eb="4">
      <t>サクゲンゴウケイ</t>
    </rPh>
    <phoneticPr fontId="7"/>
  </si>
  <si>
    <t>■ETC</t>
    <phoneticPr fontId="7"/>
  </si>
  <si>
    <t>高速道路の割引は、（主要幹線高速道路「東名」「名神」など）と（都市高速）は合算した料金ではなく、それぞれの料金で算出します。</t>
    <rPh sb="0" eb="4">
      <t>コウソクドウロ</t>
    </rPh>
    <rPh sb="5" eb="7">
      <t>ワリビキ</t>
    </rPh>
    <rPh sb="10" eb="18">
      <t>シュヨウカンセンコウソクドウロ</t>
    </rPh>
    <rPh sb="19" eb="21">
      <t>トウメイ</t>
    </rPh>
    <rPh sb="23" eb="25">
      <t>メイシン</t>
    </rPh>
    <rPh sb="31" eb="35">
      <t>トシコウソク</t>
    </rPh>
    <rPh sb="37" eb="39">
      <t>ガッサン</t>
    </rPh>
    <rPh sb="41" eb="43">
      <t>リョウキン</t>
    </rPh>
    <rPh sb="53" eb="55">
      <t>リョウキン</t>
    </rPh>
    <rPh sb="56" eb="58">
      <t>サンシュツ</t>
    </rPh>
    <phoneticPr fontId="3"/>
  </si>
  <si>
    <t>通常月額</t>
    <rPh sb="0" eb="2">
      <t>ツウジョウ</t>
    </rPh>
    <rPh sb="2" eb="4">
      <t>ゲツガク</t>
    </rPh>
    <phoneticPr fontId="7"/>
  </si>
  <si>
    <t>5,000円～10,000円</t>
    <rPh sb="5" eb="6">
      <t>エン</t>
    </rPh>
    <rPh sb="13" eb="14">
      <t>エン</t>
    </rPh>
    <phoneticPr fontId="7"/>
  </si>
  <si>
    <t>10,000円～30,000円</t>
    <rPh sb="6" eb="7">
      <t>エン</t>
    </rPh>
    <rPh sb="14" eb="15">
      <t>エン</t>
    </rPh>
    <phoneticPr fontId="7"/>
  </si>
  <si>
    <t>30,000円～</t>
    <rPh sb="6" eb="7">
      <t>エン</t>
    </rPh>
    <phoneticPr fontId="7"/>
  </si>
  <si>
    <t>ETC 2.0以下の場合</t>
    <rPh sb="7" eb="9">
      <t>イカ</t>
    </rPh>
    <rPh sb="10" eb="12">
      <t>バアイ</t>
    </rPh>
    <phoneticPr fontId="3"/>
  </si>
  <si>
    <t>割引率</t>
    <rPh sb="0" eb="3">
      <t>ワリビキリツ</t>
    </rPh>
    <phoneticPr fontId="7"/>
  </si>
  <si>
    <t>削減額/月</t>
    <rPh sb="0" eb="3">
      <t>サクゲンガク</t>
    </rPh>
    <rPh sb="4" eb="5">
      <t>ツキ</t>
    </rPh>
    <phoneticPr fontId="7"/>
  </si>
  <si>
    <t>削減額/年</t>
    <rPh sb="0" eb="3">
      <t>サクゲンガク</t>
    </rPh>
    <rPh sb="4" eb="5">
      <t>ネン</t>
    </rPh>
    <phoneticPr fontId="7"/>
  </si>
  <si>
    <t>仮定額</t>
    <rPh sb="0" eb="3">
      <t>カテイガク</t>
    </rPh>
    <phoneticPr fontId="7"/>
  </si>
  <si>
    <t>車の台数</t>
    <rPh sb="0" eb="1">
      <t>クルマ</t>
    </rPh>
    <rPh sb="2" eb="4">
      <t>ダイスウ</t>
    </rPh>
    <phoneticPr fontId="7"/>
  </si>
  <si>
    <t>赤枠内に1台1ヶ月の高速利用料を入れ、台数を入れてください。</t>
    <rPh sb="0" eb="3">
      <t>アカワクナイ</t>
    </rPh>
    <rPh sb="5" eb="6">
      <t>ダイ</t>
    </rPh>
    <rPh sb="8" eb="9">
      <t>ゲツ</t>
    </rPh>
    <rPh sb="10" eb="15">
      <t>コウソクリヨウリョウ</t>
    </rPh>
    <rPh sb="16" eb="17">
      <t>イ</t>
    </rPh>
    <rPh sb="19" eb="21">
      <t>ダイスウ</t>
    </rPh>
    <rPh sb="22" eb="23">
      <t>イ</t>
    </rPh>
    <phoneticPr fontId="7"/>
  </si>
  <si>
    <t>　</t>
    <phoneticPr fontId="7"/>
  </si>
  <si>
    <t>ETC 2.0の場合</t>
    <rPh sb="8" eb="10">
      <t>バアイ</t>
    </rPh>
    <phoneticPr fontId="3"/>
  </si>
  <si>
    <t>当日出発分はできません。下記料金は2022.11.15現在調べ</t>
    <rPh sb="0" eb="5">
      <t>トウジツシュッパツブン</t>
    </rPh>
    <rPh sb="12" eb="14">
      <t>カキ</t>
    </rPh>
    <rPh sb="14" eb="16">
      <t>リョウキン</t>
    </rPh>
    <rPh sb="27" eb="29">
      <t>ゲンザイ</t>
    </rPh>
    <rPh sb="29" eb="30">
      <t>シラ</t>
    </rPh>
    <phoneticPr fontId="3"/>
  </si>
  <si>
    <t>下記通常料金は、当日出発時の料金となっております。2022.11.15現在調べ</t>
    <rPh sb="0" eb="6">
      <t>カキツウジョウリョウキン</t>
    </rPh>
    <rPh sb="8" eb="13">
      <t>トウジツシュッパツジ</t>
    </rPh>
    <rPh sb="14" eb="16">
      <t>リョウキン</t>
    </rPh>
    <phoneticPr fontId="3"/>
  </si>
  <si>
    <t>宿泊費</t>
    <rPh sb="0" eb="3">
      <t>シュクハクヒ</t>
    </rPh>
    <phoneticPr fontId="7"/>
  </si>
  <si>
    <t>合計金額</t>
    <rPh sb="0" eb="2">
      <t>ゴウケイ</t>
    </rPh>
    <rPh sb="2" eb="4">
      <t>キンガク</t>
    </rPh>
    <phoneticPr fontId="7"/>
  </si>
  <si>
    <t>-</t>
    <phoneticPr fontId="3"/>
  </si>
  <si>
    <t>-</t>
    <phoneticPr fontId="3"/>
  </si>
  <si>
    <t>通常とメチャ得の差額</t>
    <rPh sb="0" eb="2">
      <t>ツウジョウ</t>
    </rPh>
    <rPh sb="6" eb="7">
      <t>トク</t>
    </rPh>
    <rPh sb="8" eb="10">
      <t>サガク</t>
    </rPh>
    <phoneticPr fontId="7"/>
  </si>
  <si>
    <t>月間削減額</t>
    <rPh sb="0" eb="2">
      <t>ゲッカン</t>
    </rPh>
    <rPh sb="2" eb="5">
      <t>サクゲンガク</t>
    </rPh>
    <phoneticPr fontId="3"/>
  </si>
  <si>
    <t>年間削減額</t>
    <rPh sb="0" eb="5">
      <t>ネンカンサクゲンガク</t>
    </rPh>
    <phoneticPr fontId="3"/>
  </si>
  <si>
    <t>合計削減額
①+②＋③＋④</t>
    <rPh sb="0" eb="5">
      <t>ゴウケイサクゲンガク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</si>
</sst>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#,##0;&quot;▲ &quot;#,##0"/>
  </numFmts>
  <fonts count="14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8"/>
      <color theme="1"/>
      <name val="Meiryo UI"/>
      <family val="3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Fill="1">
      <alignment vertical="center"/>
    </xf>
    <xf numFmtId="38" fontId="9" fillId="3" borderId="0" xfId="1" applyFont="1" applyFill="1">
      <alignment vertical="center"/>
    </xf>
    <xf numFmtId="38" fontId="10" fillId="3" borderId="0" xfId="1" applyFont="1" applyFill="1">
      <alignment vertical="center"/>
    </xf>
    <xf numFmtId="38" fontId="4" fillId="3" borderId="0" xfId="1" applyFont="1" applyFill="1">
      <alignment vertical="center"/>
    </xf>
    <xf numFmtId="38" fontId="4" fillId="3" borderId="0" xfId="1" applyFont="1" applyFill="1" applyAlignment="1">
      <alignment horizontal="center" vertical="center"/>
    </xf>
    <xf numFmtId="38" fontId="4" fillId="3" borderId="0" xfId="1" applyFont="1" applyFill="1" applyBorder="1">
      <alignment vertical="center"/>
    </xf>
    <xf numFmtId="38" fontId="10" fillId="3" borderId="0" xfId="1" applyFont="1" applyFill="1" applyAlignment="1"/>
    <xf numFmtId="38" fontId="4" fillId="0" borderId="0" xfId="1" applyFont="1" applyBorder="1" applyAlignment="1">
      <alignment horizontal="center" vertical="center"/>
    </xf>
    <xf numFmtId="38" fontId="12" fillId="4" borderId="5" xfId="1" applyFont="1" applyFill="1" applyBorder="1" applyAlignment="1">
      <alignment horizontal="center" vertical="center"/>
    </xf>
    <xf numFmtId="38" fontId="12" fillId="4" borderId="6" xfId="1" applyFont="1" applyFill="1" applyBorder="1" applyAlignment="1">
      <alignment horizontal="center" vertical="center"/>
    </xf>
    <xf numFmtId="38" fontId="12" fillId="4" borderId="7" xfId="1" applyFont="1" applyFill="1" applyBorder="1" applyAlignment="1">
      <alignment horizontal="center" vertical="center"/>
    </xf>
    <xf numFmtId="38" fontId="12" fillId="4" borderId="7" xfId="1" applyFont="1" applyFill="1" applyBorder="1" applyAlignment="1">
      <alignment horizontal="center" vertical="center" wrapText="1"/>
    </xf>
    <xf numFmtId="38" fontId="12" fillId="4" borderId="5" xfId="1" applyFont="1" applyFill="1" applyBorder="1" applyAlignment="1">
      <alignment horizontal="center" vertical="center" wrapText="1"/>
    </xf>
    <xf numFmtId="38" fontId="12" fillId="4" borderId="8" xfId="1" applyFont="1" applyFill="1" applyBorder="1" applyAlignment="1">
      <alignment horizontal="center" vertical="center" wrapText="1"/>
    </xf>
    <xf numFmtId="38" fontId="12" fillId="3" borderId="0" xfId="1" applyFont="1" applyFill="1" applyAlignment="1">
      <alignment horizontal="center" vertical="center"/>
    </xf>
    <xf numFmtId="38" fontId="12" fillId="4" borderId="8" xfId="1" applyFont="1" applyFill="1" applyBorder="1" applyAlignment="1">
      <alignment horizontal="center" vertical="center" wrapText="1" shrinkToFit="1"/>
    </xf>
    <xf numFmtId="38" fontId="4" fillId="6" borderId="7" xfId="1" applyFont="1" applyFill="1" applyBorder="1" applyAlignment="1">
      <alignment vertical="center"/>
    </xf>
    <xf numFmtId="38" fontId="4" fillId="6" borderId="5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4" fillId="6" borderId="7" xfId="1" applyFont="1" applyFill="1" applyBorder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6" borderId="15" xfId="1" applyFont="1" applyFill="1" applyBorder="1" applyAlignment="1">
      <alignment horizontal="center" vertical="center"/>
    </xf>
    <xf numFmtId="38" fontId="11" fillId="2" borderId="16" xfId="1" applyFont="1" applyFill="1" applyBorder="1">
      <alignment vertical="center"/>
    </xf>
    <xf numFmtId="38" fontId="12" fillId="0" borderId="17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12" fillId="0" borderId="18" xfId="1" applyFont="1" applyBorder="1">
      <alignment vertical="center"/>
    </xf>
    <xf numFmtId="38" fontId="4" fillId="6" borderId="5" xfId="1" applyFont="1" applyFill="1" applyBorder="1">
      <alignment vertical="center"/>
    </xf>
    <xf numFmtId="38" fontId="4" fillId="0" borderId="5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10" fillId="3" borderId="0" xfId="1" applyFont="1" applyFill="1" applyAlignment="1">
      <alignment horizontal="left"/>
    </xf>
    <xf numFmtId="38" fontId="11" fillId="2" borderId="16" xfId="1" applyFont="1" applyFill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12" fillId="5" borderId="7" xfId="1" applyFont="1" applyFill="1" applyBorder="1">
      <alignment vertical="center"/>
    </xf>
    <xf numFmtId="9" fontId="4" fillId="0" borderId="14" xfId="3" applyFont="1" applyBorder="1" applyAlignment="1">
      <alignment horizontal="center" vertical="center"/>
    </xf>
    <xf numFmtId="38" fontId="11" fillId="2" borderId="26" xfId="1" applyFont="1" applyFill="1" applyBorder="1" applyAlignment="1">
      <alignment horizontal="center" vertical="center"/>
    </xf>
    <xf numFmtId="38" fontId="12" fillId="5" borderId="5" xfId="1" applyFont="1" applyFill="1" applyBorder="1">
      <alignment vertical="center"/>
    </xf>
    <xf numFmtId="38" fontId="2" fillId="3" borderId="0" xfId="1" applyFont="1" applyFill="1">
      <alignment vertical="center"/>
    </xf>
    <xf numFmtId="38" fontId="2" fillId="3" borderId="0" xfId="1" applyFont="1" applyFill="1" applyAlignment="1">
      <alignment horizontal="center" vertical="center"/>
    </xf>
    <xf numFmtId="38" fontId="11" fillId="3" borderId="0" xfId="1" applyFont="1" applyFill="1" applyBorder="1">
      <alignment vertical="center"/>
    </xf>
    <xf numFmtId="38" fontId="12" fillId="3" borderId="0" xfId="1" applyFont="1" applyFill="1" applyBorder="1">
      <alignment vertical="center"/>
    </xf>
    <xf numFmtId="38" fontId="4" fillId="3" borderId="0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vertical="center" wrapText="1"/>
    </xf>
    <xf numFmtId="38" fontId="4" fillId="3" borderId="0" xfId="1" applyFont="1" applyFill="1" applyBorder="1" applyAlignment="1">
      <alignment vertical="center"/>
    </xf>
    <xf numFmtId="38" fontId="4" fillId="6" borderId="5" xfId="1" applyFont="1" applyFill="1" applyBorder="1" applyAlignment="1">
      <alignment horizontal="right" vertical="center"/>
    </xf>
    <xf numFmtId="38" fontId="4" fillId="6" borderId="7" xfId="1" applyFont="1" applyFill="1" applyBorder="1" applyAlignment="1">
      <alignment horizontal="right" vertical="center"/>
    </xf>
    <xf numFmtId="38" fontId="4" fillId="3" borderId="6" xfId="1" applyFont="1" applyFill="1" applyBorder="1">
      <alignment vertical="center"/>
    </xf>
    <xf numFmtId="38" fontId="12" fillId="4" borderId="5" xfId="1" applyFont="1" applyFill="1" applyBorder="1" applyAlignment="1">
      <alignment horizontal="center" vertical="center"/>
    </xf>
    <xf numFmtId="38" fontId="12" fillId="4" borderId="6" xfId="1" applyFont="1" applyFill="1" applyBorder="1" applyAlignment="1">
      <alignment horizontal="center" vertical="center"/>
    </xf>
    <xf numFmtId="38" fontId="12" fillId="5" borderId="9" xfId="1" applyFont="1" applyFill="1" applyBorder="1" applyAlignment="1">
      <alignment horizontal="center" vertical="center"/>
    </xf>
    <xf numFmtId="38" fontId="12" fillId="5" borderId="10" xfId="1" applyFont="1" applyFill="1" applyBorder="1" applyAlignment="1">
      <alignment horizontal="center" vertical="center"/>
    </xf>
    <xf numFmtId="38" fontId="12" fillId="5" borderId="12" xfId="1" applyFont="1" applyFill="1" applyBorder="1" applyAlignment="1">
      <alignment horizontal="center" vertical="center"/>
    </xf>
    <xf numFmtId="38" fontId="12" fillId="5" borderId="13" xfId="1" applyFont="1" applyFill="1" applyBorder="1" applyAlignment="1">
      <alignment horizontal="center" vertical="center"/>
    </xf>
    <xf numFmtId="38" fontId="5" fillId="3" borderId="0" xfId="1" applyFont="1" applyFill="1" applyAlignment="1">
      <alignment horizontal="center" vertical="center" shrinkToFit="1"/>
    </xf>
    <xf numFmtId="38" fontId="6" fillId="2" borderId="0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12" fillId="3" borderId="31" xfId="1" applyFont="1" applyFill="1" applyBorder="1" applyAlignment="1">
      <alignment horizontal="center" vertical="center"/>
    </xf>
    <xf numFmtId="38" fontId="12" fillId="3" borderId="32" xfId="1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center" vertical="center"/>
    </xf>
    <xf numFmtId="38" fontId="12" fillId="3" borderId="20" xfId="1" applyFont="1" applyFill="1" applyBorder="1" applyAlignment="1">
      <alignment horizontal="center" vertical="center"/>
    </xf>
    <xf numFmtId="38" fontId="12" fillId="3" borderId="21" xfId="1" applyFont="1" applyFill="1" applyBorder="1" applyAlignment="1">
      <alignment horizontal="center" vertical="center"/>
    </xf>
    <xf numFmtId="38" fontId="12" fillId="3" borderId="23" xfId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horizontal="center" vertical="center"/>
    </xf>
    <xf numFmtId="38" fontId="11" fillId="2" borderId="22" xfId="1" applyFont="1" applyFill="1" applyBorder="1" applyAlignment="1">
      <alignment horizontal="center" vertical="center"/>
    </xf>
    <xf numFmtId="179" fontId="4" fillId="6" borderId="7" xfId="1" applyNumberFormat="1" applyFont="1" applyFill="1" applyBorder="1">
      <alignment vertical="center"/>
    </xf>
    <xf numFmtId="179" fontId="4" fillId="6" borderId="7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>
      <alignment vertical="center"/>
    </xf>
    <xf numFmtId="38" fontId="12" fillId="0" borderId="17" xfId="1" applyFont="1" applyBorder="1" applyAlignment="1">
      <alignment horizontal="center" vertical="center"/>
    </xf>
    <xf numFmtId="6" fontId="13" fillId="0" borderId="2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4" xfId="2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27076</xdr:colOff>
      <xdr:row>29</xdr:row>
      <xdr:rowOff>95250</xdr:rowOff>
    </xdr:from>
    <xdr:ext cx="382499" cy="43114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50E525-A7A7-4FB3-A848-90EBCDBE1F85}"/>
            </a:ext>
          </a:extLst>
        </xdr:cNvPr>
        <xdr:cNvSpPr/>
      </xdr:nvSpPr>
      <xdr:spPr>
        <a:xfrm>
          <a:off x="7989976" y="5638800"/>
          <a:ext cx="382499" cy="4311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oneCellAnchor>
  <xdr:oneCellAnchor>
    <xdr:from>
      <xdr:col>14</xdr:col>
      <xdr:colOff>387598</xdr:colOff>
      <xdr:row>63</xdr:row>
      <xdr:rowOff>95250</xdr:rowOff>
    </xdr:from>
    <xdr:ext cx="389850" cy="43114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0952C0-D71D-4879-9B47-6E967CEE68A3}"/>
            </a:ext>
          </a:extLst>
        </xdr:cNvPr>
        <xdr:cNvSpPr/>
      </xdr:nvSpPr>
      <xdr:spPr>
        <a:xfrm>
          <a:off x="8350498" y="11449050"/>
          <a:ext cx="389850" cy="4311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oneCellAnchor>
  <xdr:oneCellAnchor>
    <xdr:from>
      <xdr:col>8</xdr:col>
      <xdr:colOff>16123</xdr:colOff>
      <xdr:row>81</xdr:row>
      <xdr:rowOff>142875</xdr:rowOff>
    </xdr:from>
    <xdr:ext cx="389850" cy="43114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1B72B9-8A83-477E-8528-5D527C7F5CCA}"/>
            </a:ext>
          </a:extLst>
        </xdr:cNvPr>
        <xdr:cNvSpPr/>
      </xdr:nvSpPr>
      <xdr:spPr>
        <a:xfrm>
          <a:off x="4311898" y="15373350"/>
          <a:ext cx="389850" cy="4311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8</xdr:col>
      <xdr:colOff>47625</xdr:colOff>
      <xdr:row>83</xdr:row>
      <xdr:rowOff>47625</xdr:rowOff>
    </xdr:from>
    <xdr:to>
      <xdr:col>8</xdr:col>
      <xdr:colOff>561975</xdr:colOff>
      <xdr:row>83</xdr:row>
      <xdr:rowOff>219075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67DBC378-8D85-4C23-9922-2FDADDF090D4}"/>
            </a:ext>
          </a:extLst>
        </xdr:cNvPr>
        <xdr:cNvSpPr/>
      </xdr:nvSpPr>
      <xdr:spPr>
        <a:xfrm>
          <a:off x="5724525" y="15440025"/>
          <a:ext cx="514350" cy="171450"/>
        </a:xfrm>
        <a:prstGeom prst="leftArrow">
          <a:avLst>
            <a:gd name="adj1" fmla="val 50000"/>
            <a:gd name="adj2" fmla="val 7352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73274</xdr:colOff>
      <xdr:row>87</xdr:row>
      <xdr:rowOff>171450</xdr:rowOff>
    </xdr:from>
    <xdr:ext cx="389850" cy="431144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B6A308B-C1B5-407E-840B-76BB8A6A8ECB}"/>
            </a:ext>
          </a:extLst>
        </xdr:cNvPr>
        <xdr:cNvSpPr/>
      </xdr:nvSpPr>
      <xdr:spPr>
        <a:xfrm>
          <a:off x="4254749" y="17011650"/>
          <a:ext cx="389850" cy="4311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8</xdr:col>
      <xdr:colOff>342900</xdr:colOff>
      <xdr:row>4</xdr:row>
      <xdr:rowOff>38100</xdr:rowOff>
    </xdr:from>
    <xdr:to>
      <xdr:col>9</xdr:col>
      <xdr:colOff>400049</xdr:colOff>
      <xdr:row>5</xdr:row>
      <xdr:rowOff>285750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812D26B-AC6A-4518-B846-8BE9EC93F092}"/>
            </a:ext>
          </a:extLst>
        </xdr:cNvPr>
        <xdr:cNvSpPr/>
      </xdr:nvSpPr>
      <xdr:spPr>
        <a:xfrm>
          <a:off x="4638675" y="1190625"/>
          <a:ext cx="714374" cy="428625"/>
        </a:xfrm>
        <a:prstGeom prst="wedgeRoundRectCallout">
          <a:avLst>
            <a:gd name="adj1" fmla="val 58802"/>
            <a:gd name="adj2" fmla="val 84095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過去実績から</a:t>
          </a:r>
          <a:endParaRPr kumimoji="1" lang="en-US" altLang="ja-JP" sz="6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6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人数を入れます。</a:t>
          </a:r>
        </a:p>
      </xdr:txBody>
    </xdr:sp>
    <xdr:clientData/>
  </xdr:twoCellAnchor>
  <xdr:twoCellAnchor>
    <xdr:from>
      <xdr:col>13</xdr:col>
      <xdr:colOff>142875</xdr:colOff>
      <xdr:row>4</xdr:row>
      <xdr:rowOff>142875</xdr:rowOff>
    </xdr:from>
    <xdr:to>
      <xdr:col>14</xdr:col>
      <xdr:colOff>895350</xdr:colOff>
      <xdr:row>5</xdr:row>
      <xdr:rowOff>161925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3C22A27-738D-4E1F-893C-EB6644EA0FBC}"/>
            </a:ext>
          </a:extLst>
        </xdr:cNvPr>
        <xdr:cNvSpPr/>
      </xdr:nvSpPr>
      <xdr:spPr>
        <a:xfrm>
          <a:off x="7448550" y="1295400"/>
          <a:ext cx="1171575" cy="200025"/>
        </a:xfrm>
        <a:prstGeom prst="wedgeRoundRectCallout">
          <a:avLst>
            <a:gd name="adj1" fmla="val -46990"/>
            <a:gd name="adj2" fmla="val 153873"/>
            <a:gd name="adj3" fmla="val 1666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利用回数を入れます。</a:t>
          </a:r>
        </a:p>
      </xdr:txBody>
    </xdr:sp>
    <xdr:clientData/>
  </xdr:twoCellAnchor>
  <xdr:twoCellAnchor>
    <xdr:from>
      <xdr:col>8</xdr:col>
      <xdr:colOff>47625</xdr:colOff>
      <xdr:row>89</xdr:row>
      <xdr:rowOff>47625</xdr:rowOff>
    </xdr:from>
    <xdr:to>
      <xdr:col>8</xdr:col>
      <xdr:colOff>561975</xdr:colOff>
      <xdr:row>89</xdr:row>
      <xdr:rowOff>219075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CD23EF57-7ABD-4232-A5BD-4852B94D0A22}"/>
            </a:ext>
          </a:extLst>
        </xdr:cNvPr>
        <xdr:cNvSpPr/>
      </xdr:nvSpPr>
      <xdr:spPr>
        <a:xfrm>
          <a:off x="5724525" y="16744950"/>
          <a:ext cx="514350" cy="171450"/>
        </a:xfrm>
        <a:prstGeom prst="leftArrow">
          <a:avLst>
            <a:gd name="adj1" fmla="val 50000"/>
            <a:gd name="adj2" fmla="val 7352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89</xdr:row>
      <xdr:rowOff>47625</xdr:rowOff>
    </xdr:from>
    <xdr:to>
      <xdr:col>8</xdr:col>
      <xdr:colOff>561975</xdr:colOff>
      <xdr:row>89</xdr:row>
      <xdr:rowOff>219075</xdr:rowOff>
    </xdr:to>
    <xdr:sp macro="" textlink="">
      <xdr:nvSpPr>
        <xdr:cNvPr id="12" name="矢印: 左 11">
          <a:extLst>
            <a:ext uri="{FF2B5EF4-FFF2-40B4-BE49-F238E27FC236}">
              <a16:creationId xmlns:a16="http://schemas.microsoft.com/office/drawing/2014/main" id="{B659052C-7EB5-4AED-9A40-626A1614B516}"/>
            </a:ext>
          </a:extLst>
        </xdr:cNvPr>
        <xdr:cNvSpPr/>
      </xdr:nvSpPr>
      <xdr:spPr>
        <a:xfrm>
          <a:off x="5724525" y="16744950"/>
          <a:ext cx="514350" cy="171450"/>
        </a:xfrm>
        <a:prstGeom prst="leftArrow">
          <a:avLst>
            <a:gd name="adj1" fmla="val 50000"/>
            <a:gd name="adj2" fmla="val 7352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5D23-D4F9-4E16-A4C7-344017CD61E9}">
  <dimension ref="A1:S114"/>
  <sheetViews>
    <sheetView tabSelected="1" view="pageBreakPreview" topLeftCell="A33" zoomScaleNormal="70" zoomScaleSheetLayoutView="100" workbookViewId="0">
      <selection activeCell="O42" sqref="O42"/>
    </sheetView>
  </sheetViews>
  <sheetFormatPr defaultRowHeight="14.25" customHeight="1" x14ac:dyDescent="0.25"/>
  <cols>
    <col min="1" max="1" width="3.125" style="2" customWidth="1"/>
    <col min="2" max="2" width="9.5" style="2" customWidth="1"/>
    <col min="3" max="3" width="10.5" style="2" customWidth="1"/>
    <col min="4" max="4" width="7" style="2" customWidth="1"/>
    <col min="5" max="5" width="8.25" style="2" customWidth="1"/>
    <col min="6" max="6" width="7.625" style="2" customWidth="1"/>
    <col min="7" max="7" width="8.875" style="3" customWidth="1"/>
    <col min="8" max="8" width="1.5" style="2" customWidth="1"/>
    <col min="9" max="9" width="8.625" style="2" customWidth="1"/>
    <col min="10" max="10" width="9.125" style="2" customWidth="1"/>
    <col min="11" max="11" width="9.625" style="4" customWidth="1"/>
    <col min="12" max="12" width="1.75" style="3" customWidth="1"/>
    <col min="13" max="13" width="6.75" style="4" customWidth="1"/>
    <col min="14" max="14" width="12.25" style="2" customWidth="1"/>
    <col min="15" max="15" width="13.125" style="2" customWidth="1"/>
    <col min="16" max="16" width="1.375" style="2" customWidth="1"/>
    <col min="17" max="16384" width="9" style="2"/>
  </cols>
  <sheetData>
    <row r="1" spans="1:17" s="1" customFormat="1" ht="26.25" customHeight="1" x14ac:dyDescent="0.25">
      <c r="A1" s="47" t="s">
        <v>0</v>
      </c>
      <c r="B1" s="47"/>
      <c r="C1" s="47"/>
      <c r="D1" s="47"/>
      <c r="E1" s="47"/>
      <c r="F1" s="47"/>
      <c r="G1" s="48"/>
      <c r="H1" s="47"/>
      <c r="I1" s="47"/>
      <c r="J1" s="47"/>
      <c r="K1" s="47"/>
      <c r="L1" s="48"/>
      <c r="M1" s="47"/>
      <c r="N1" s="47"/>
      <c r="O1" s="47"/>
      <c r="P1" s="47"/>
      <c r="Q1" s="47"/>
    </row>
    <row r="2" spans="1:17" ht="14.25" customHeight="1" thickBot="1" x14ac:dyDescent="0.3">
      <c r="A2" s="7"/>
      <c r="B2" s="7"/>
      <c r="C2" s="7"/>
      <c r="D2" s="7"/>
      <c r="E2" s="7"/>
      <c r="F2" s="7"/>
      <c r="G2" s="8"/>
      <c r="H2" s="7"/>
      <c r="I2" s="7"/>
      <c r="J2" s="7"/>
      <c r="K2" s="7"/>
      <c r="L2" s="8"/>
      <c r="M2" s="7"/>
      <c r="N2" s="7"/>
      <c r="O2" s="7"/>
      <c r="P2" s="7"/>
      <c r="Q2" s="7"/>
    </row>
    <row r="3" spans="1:17" ht="36" customHeight="1" thickBot="1" x14ac:dyDescent="0.3">
      <c r="A3" s="7"/>
      <c r="B3" s="63" t="s">
        <v>1</v>
      </c>
      <c r="C3" s="63"/>
      <c r="D3" s="64" t="s">
        <v>68</v>
      </c>
      <c r="E3" s="64"/>
      <c r="F3" s="65"/>
      <c r="G3" s="81">
        <f>N31+N65+G83+G89</f>
        <v>0</v>
      </c>
      <c r="H3" s="82"/>
      <c r="I3" s="82"/>
      <c r="J3" s="83"/>
      <c r="K3" s="52"/>
      <c r="L3" s="52"/>
      <c r="M3" s="53"/>
      <c r="N3" s="53"/>
      <c r="O3" s="53"/>
      <c r="P3" s="53"/>
      <c r="Q3" s="53"/>
    </row>
    <row r="4" spans="1:17" ht="14.25" customHeight="1" x14ac:dyDescent="0.25">
      <c r="A4" s="7"/>
      <c r="B4" s="7"/>
      <c r="C4" s="7"/>
      <c r="D4" s="7"/>
      <c r="E4" s="7"/>
      <c r="F4" s="7"/>
      <c r="G4" s="8"/>
      <c r="H4" s="5" t="s">
        <v>2</v>
      </c>
      <c r="I4" s="7"/>
      <c r="J4" s="7"/>
      <c r="K4" s="7"/>
      <c r="L4" s="8"/>
      <c r="M4" s="7"/>
      <c r="N4" s="7"/>
      <c r="O4" s="7"/>
      <c r="P4" s="7"/>
      <c r="Q4" s="7"/>
    </row>
    <row r="5" spans="1:17" ht="14.25" customHeight="1" x14ac:dyDescent="0.25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8"/>
      <c r="M5" s="7"/>
      <c r="N5" s="7"/>
      <c r="O5" s="7"/>
      <c r="P5" s="7"/>
      <c r="Q5" s="7"/>
    </row>
    <row r="6" spans="1:17" ht="24" x14ac:dyDescent="0.25">
      <c r="A6" s="6" t="s">
        <v>3</v>
      </c>
      <c r="B6" s="7"/>
      <c r="C6" s="7"/>
      <c r="D6" s="7" t="s">
        <v>59</v>
      </c>
      <c r="E6" s="7"/>
      <c r="F6" s="7"/>
      <c r="G6" s="8"/>
      <c r="H6" s="7"/>
      <c r="I6" s="7"/>
      <c r="J6" s="7"/>
      <c r="K6" s="7"/>
      <c r="L6" s="8"/>
      <c r="M6" s="9"/>
      <c r="N6" s="7"/>
      <c r="O6" s="7"/>
      <c r="P6" s="7"/>
      <c r="Q6" s="7"/>
    </row>
    <row r="7" spans="1:17" ht="7.5" customHeight="1" thickBot="1" x14ac:dyDescent="0.4">
      <c r="A7" s="10"/>
      <c r="B7" s="10"/>
      <c r="C7" s="10"/>
      <c r="D7" s="7"/>
      <c r="E7" s="7"/>
      <c r="F7" s="7"/>
      <c r="G7" s="8"/>
      <c r="H7" s="7"/>
      <c r="I7" s="49"/>
      <c r="J7" s="50"/>
      <c r="K7" s="7"/>
      <c r="L7" s="51"/>
      <c r="M7" s="9"/>
      <c r="N7" s="50"/>
      <c r="O7" s="7"/>
      <c r="P7" s="7"/>
      <c r="Q7" s="7"/>
    </row>
    <row r="8" spans="1:17" ht="48" x14ac:dyDescent="0.25">
      <c r="A8" s="7"/>
      <c r="B8" s="57" t="s">
        <v>4</v>
      </c>
      <c r="C8" s="58"/>
      <c r="D8" s="14" t="s">
        <v>5</v>
      </c>
      <c r="E8" s="15" t="s">
        <v>6</v>
      </c>
      <c r="F8" s="13" t="s">
        <v>61</v>
      </c>
      <c r="G8" s="13" t="s">
        <v>62</v>
      </c>
      <c r="H8" s="18"/>
      <c r="I8" s="16" t="s">
        <v>7</v>
      </c>
      <c r="J8" s="17" t="s">
        <v>8</v>
      </c>
      <c r="K8" s="14" t="s">
        <v>10</v>
      </c>
      <c r="L8" s="18"/>
      <c r="M8" s="19" t="s">
        <v>11</v>
      </c>
      <c r="N8" s="14" t="s">
        <v>10</v>
      </c>
      <c r="O8" s="7"/>
      <c r="P8" s="7"/>
    </row>
    <row r="9" spans="1:17" ht="12" x14ac:dyDescent="0.25">
      <c r="A9" s="7"/>
      <c r="B9" s="59" t="s">
        <v>12</v>
      </c>
      <c r="C9" s="60"/>
      <c r="D9" s="20" t="s">
        <v>13</v>
      </c>
      <c r="E9" s="20">
        <v>30140</v>
      </c>
      <c r="F9" s="23">
        <v>10000</v>
      </c>
      <c r="G9" s="23">
        <f>E9+F9</f>
        <v>40140</v>
      </c>
      <c r="H9" s="7"/>
      <c r="I9" s="21">
        <v>24100</v>
      </c>
      <c r="J9" s="22">
        <v>1</v>
      </c>
      <c r="K9" s="77">
        <f>G9-I9*J9</f>
        <v>16040</v>
      </c>
      <c r="L9" s="7"/>
      <c r="M9" s="22"/>
      <c r="N9" s="24">
        <f>K9*M9</f>
        <v>0</v>
      </c>
      <c r="O9" s="7"/>
      <c r="P9" s="7"/>
    </row>
    <row r="10" spans="1:17" ht="12" x14ac:dyDescent="0.25">
      <c r="A10" s="7"/>
      <c r="B10" s="61"/>
      <c r="C10" s="62"/>
      <c r="D10" s="25" t="s">
        <v>14</v>
      </c>
      <c r="E10" s="25">
        <v>22820</v>
      </c>
      <c r="F10" s="56">
        <v>10000</v>
      </c>
      <c r="G10" s="28">
        <f>E10+F10</f>
        <v>32820</v>
      </c>
      <c r="H10" s="7"/>
      <c r="I10" s="26">
        <v>19300</v>
      </c>
      <c r="J10" s="27">
        <v>1</v>
      </c>
      <c r="K10" s="79">
        <f>G10-I10*J10</f>
        <v>13520</v>
      </c>
      <c r="L10" s="7"/>
      <c r="M10" s="30"/>
      <c r="N10" s="29">
        <f>K10*M10</f>
        <v>0</v>
      </c>
      <c r="O10" s="7"/>
      <c r="P10" s="7"/>
    </row>
    <row r="11" spans="1:17" ht="12" x14ac:dyDescent="0.25">
      <c r="A11" s="7"/>
      <c r="B11" s="59" t="s">
        <v>15</v>
      </c>
      <c r="C11" s="60"/>
      <c r="D11" s="20" t="s">
        <v>13</v>
      </c>
      <c r="E11" s="20">
        <v>29920</v>
      </c>
      <c r="F11" s="23">
        <v>12000</v>
      </c>
      <c r="G11" s="23">
        <f t="shared" ref="G11:G30" si="0">E11+F11</f>
        <v>41920</v>
      </c>
      <c r="H11" s="7"/>
      <c r="I11" s="21">
        <v>28100</v>
      </c>
      <c r="J11" s="22">
        <v>1</v>
      </c>
      <c r="K11" s="77">
        <f t="shared" ref="K11:K30" si="1">G11-I11*J11</f>
        <v>13820</v>
      </c>
      <c r="L11" s="7"/>
      <c r="M11" s="22"/>
      <c r="N11" s="24">
        <f t="shared" ref="N11:N30" si="2">K11*M11</f>
        <v>0</v>
      </c>
      <c r="O11" s="7"/>
      <c r="P11" s="7"/>
    </row>
    <row r="12" spans="1:17" ht="12" x14ac:dyDescent="0.25">
      <c r="A12" s="7"/>
      <c r="B12" s="61"/>
      <c r="C12" s="62"/>
      <c r="D12" s="25" t="s">
        <v>14</v>
      </c>
      <c r="E12" s="25">
        <v>22600</v>
      </c>
      <c r="F12" s="56">
        <v>12000</v>
      </c>
      <c r="G12" s="28">
        <f t="shared" si="0"/>
        <v>34600</v>
      </c>
      <c r="H12" s="7"/>
      <c r="I12" s="26">
        <v>22800</v>
      </c>
      <c r="J12" s="27">
        <v>1</v>
      </c>
      <c r="K12" s="79">
        <f t="shared" si="1"/>
        <v>11800</v>
      </c>
      <c r="L12" s="7"/>
      <c r="M12" s="30"/>
      <c r="N12" s="29">
        <f t="shared" si="2"/>
        <v>0</v>
      </c>
      <c r="O12" s="7"/>
      <c r="P12" s="7"/>
    </row>
    <row r="13" spans="1:17" ht="12" x14ac:dyDescent="0.25">
      <c r="A13" s="7"/>
      <c r="B13" s="59" t="s">
        <v>16</v>
      </c>
      <c r="C13" s="60"/>
      <c r="D13" s="20" t="s">
        <v>13</v>
      </c>
      <c r="E13" s="20">
        <v>38080</v>
      </c>
      <c r="F13" s="23">
        <v>12000</v>
      </c>
      <c r="G13" s="23">
        <f t="shared" si="0"/>
        <v>50080</v>
      </c>
      <c r="H13" s="7"/>
      <c r="I13" s="21">
        <v>31600</v>
      </c>
      <c r="J13" s="22">
        <v>1</v>
      </c>
      <c r="K13" s="77">
        <f t="shared" si="1"/>
        <v>18480</v>
      </c>
      <c r="L13" s="7"/>
      <c r="M13" s="22"/>
      <c r="N13" s="24">
        <f t="shared" si="2"/>
        <v>0</v>
      </c>
      <c r="O13" s="7"/>
      <c r="P13" s="7"/>
    </row>
    <row r="14" spans="1:17" ht="12" x14ac:dyDescent="0.25">
      <c r="A14" s="7"/>
      <c r="B14" s="61"/>
      <c r="C14" s="62"/>
      <c r="D14" s="25" t="s">
        <v>14</v>
      </c>
      <c r="E14" s="25">
        <v>28340</v>
      </c>
      <c r="F14" s="56">
        <v>12000</v>
      </c>
      <c r="G14" s="28">
        <f t="shared" si="0"/>
        <v>40340</v>
      </c>
      <c r="H14" s="7"/>
      <c r="I14" s="26">
        <v>26800</v>
      </c>
      <c r="J14" s="27">
        <v>1</v>
      </c>
      <c r="K14" s="79">
        <f t="shared" si="1"/>
        <v>13540</v>
      </c>
      <c r="L14" s="7"/>
      <c r="M14" s="30"/>
      <c r="N14" s="29">
        <f t="shared" si="2"/>
        <v>0</v>
      </c>
      <c r="O14" s="7"/>
      <c r="P14" s="7"/>
    </row>
    <row r="15" spans="1:17" ht="12" x14ac:dyDescent="0.25">
      <c r="A15" s="7"/>
      <c r="B15" s="59" t="s">
        <v>17</v>
      </c>
      <c r="C15" s="60"/>
      <c r="D15" s="20" t="s">
        <v>13</v>
      </c>
      <c r="E15" s="20">
        <v>39180</v>
      </c>
      <c r="F15" s="23">
        <v>12000</v>
      </c>
      <c r="G15" s="23">
        <f t="shared" si="0"/>
        <v>51180</v>
      </c>
      <c r="H15" s="7"/>
      <c r="I15" s="21">
        <v>31900</v>
      </c>
      <c r="J15" s="22">
        <v>1</v>
      </c>
      <c r="K15" s="77">
        <f t="shared" si="1"/>
        <v>19280</v>
      </c>
      <c r="L15" s="7"/>
      <c r="M15" s="22"/>
      <c r="N15" s="24">
        <f t="shared" si="2"/>
        <v>0</v>
      </c>
      <c r="O15" s="7"/>
      <c r="P15" s="7"/>
    </row>
    <row r="16" spans="1:17" ht="12" x14ac:dyDescent="0.25">
      <c r="A16" s="7"/>
      <c r="B16" s="61"/>
      <c r="C16" s="62"/>
      <c r="D16" s="25" t="s">
        <v>14</v>
      </c>
      <c r="E16" s="25">
        <v>29460</v>
      </c>
      <c r="F16" s="56">
        <v>12000</v>
      </c>
      <c r="G16" s="28">
        <f t="shared" si="0"/>
        <v>41460</v>
      </c>
      <c r="H16" s="7"/>
      <c r="I16" s="26">
        <v>27300</v>
      </c>
      <c r="J16" s="27">
        <v>1</v>
      </c>
      <c r="K16" s="79">
        <f t="shared" si="1"/>
        <v>14160</v>
      </c>
      <c r="L16" s="7"/>
      <c r="M16" s="30"/>
      <c r="N16" s="29">
        <f t="shared" si="2"/>
        <v>0</v>
      </c>
      <c r="O16" s="7"/>
      <c r="P16" s="7"/>
    </row>
    <row r="17" spans="1:17" ht="12" x14ac:dyDescent="0.25">
      <c r="A17" s="7"/>
      <c r="B17" s="59" t="s">
        <v>18</v>
      </c>
      <c r="C17" s="60"/>
      <c r="D17" s="20" t="s">
        <v>13</v>
      </c>
      <c r="E17" s="20">
        <v>40500</v>
      </c>
      <c r="F17" s="23">
        <v>12000</v>
      </c>
      <c r="G17" s="23">
        <f t="shared" si="0"/>
        <v>52500</v>
      </c>
      <c r="H17" s="7"/>
      <c r="I17" s="21">
        <v>36800</v>
      </c>
      <c r="J17" s="22">
        <v>1</v>
      </c>
      <c r="K17" s="77">
        <f t="shared" si="1"/>
        <v>15700</v>
      </c>
      <c r="L17" s="7"/>
      <c r="M17" s="22"/>
      <c r="N17" s="24">
        <f t="shared" si="2"/>
        <v>0</v>
      </c>
      <c r="O17" s="7"/>
      <c r="P17" s="7"/>
    </row>
    <row r="18" spans="1:17" ht="12" x14ac:dyDescent="0.25">
      <c r="A18" s="7"/>
      <c r="B18" s="61"/>
      <c r="C18" s="62"/>
      <c r="D18" s="25" t="s">
        <v>14</v>
      </c>
      <c r="E18" s="25">
        <v>30760</v>
      </c>
      <c r="F18" s="56">
        <v>12000</v>
      </c>
      <c r="G18" s="28">
        <f t="shared" si="0"/>
        <v>42760</v>
      </c>
      <c r="H18" s="7"/>
      <c r="I18" s="26">
        <v>32400</v>
      </c>
      <c r="J18" s="27">
        <v>1</v>
      </c>
      <c r="K18" s="79">
        <f t="shared" si="1"/>
        <v>10360</v>
      </c>
      <c r="L18" s="7"/>
      <c r="M18" s="30"/>
      <c r="N18" s="29">
        <f t="shared" si="2"/>
        <v>0</v>
      </c>
      <c r="O18" s="7"/>
      <c r="P18" s="7"/>
    </row>
    <row r="19" spans="1:17" ht="12" x14ac:dyDescent="0.25">
      <c r="A19" s="7"/>
      <c r="B19" s="59" t="s">
        <v>19</v>
      </c>
      <c r="C19" s="60"/>
      <c r="D19" s="20" t="s">
        <v>13</v>
      </c>
      <c r="E19" s="20">
        <v>28600</v>
      </c>
      <c r="F19" s="23">
        <v>12000</v>
      </c>
      <c r="G19" s="23">
        <f t="shared" si="0"/>
        <v>40600</v>
      </c>
      <c r="H19" s="7"/>
      <c r="I19" s="21">
        <v>27100</v>
      </c>
      <c r="J19" s="22">
        <v>1</v>
      </c>
      <c r="K19" s="77">
        <f t="shared" si="1"/>
        <v>13500</v>
      </c>
      <c r="L19" s="7"/>
      <c r="M19" s="22"/>
      <c r="N19" s="24">
        <f t="shared" si="2"/>
        <v>0</v>
      </c>
      <c r="O19" s="7"/>
      <c r="P19" s="7"/>
    </row>
    <row r="20" spans="1:17" ht="12" x14ac:dyDescent="0.25">
      <c r="A20" s="7"/>
      <c r="B20" s="61"/>
      <c r="C20" s="62"/>
      <c r="D20" s="25" t="s">
        <v>14</v>
      </c>
      <c r="E20" s="25">
        <v>21280</v>
      </c>
      <c r="F20" s="56">
        <v>12000</v>
      </c>
      <c r="G20" s="28">
        <f t="shared" si="0"/>
        <v>33280</v>
      </c>
      <c r="H20" s="7"/>
      <c r="I20" s="26">
        <v>21300</v>
      </c>
      <c r="J20" s="27">
        <v>1</v>
      </c>
      <c r="K20" s="79">
        <f t="shared" si="1"/>
        <v>11980</v>
      </c>
      <c r="L20" s="7"/>
      <c r="M20" s="30"/>
      <c r="N20" s="29">
        <f t="shared" si="2"/>
        <v>0</v>
      </c>
      <c r="O20" s="7"/>
      <c r="P20" s="7"/>
    </row>
    <row r="21" spans="1:17" ht="12" x14ac:dyDescent="0.25">
      <c r="A21" s="7"/>
      <c r="B21" s="59" t="s">
        <v>20</v>
      </c>
      <c r="C21" s="60"/>
      <c r="D21" s="20" t="s">
        <v>13</v>
      </c>
      <c r="E21" s="55" t="s">
        <v>63</v>
      </c>
      <c r="F21" s="55" t="s">
        <v>63</v>
      </c>
      <c r="G21" s="55" t="s">
        <v>63</v>
      </c>
      <c r="H21" s="7"/>
      <c r="I21" s="54" t="s">
        <v>63</v>
      </c>
      <c r="J21" s="22" t="s">
        <v>64</v>
      </c>
      <c r="K21" s="78" t="s">
        <v>64</v>
      </c>
      <c r="L21" s="7"/>
      <c r="M21" s="22"/>
      <c r="N21" s="55" t="s">
        <v>64</v>
      </c>
      <c r="O21" s="7"/>
      <c r="P21" s="7"/>
    </row>
    <row r="22" spans="1:17" ht="12" x14ac:dyDescent="0.25">
      <c r="A22" s="7"/>
      <c r="B22" s="61"/>
      <c r="C22" s="62"/>
      <c r="D22" s="25" t="s">
        <v>14</v>
      </c>
      <c r="E22" s="25">
        <v>28980</v>
      </c>
      <c r="F22" s="28">
        <v>10000</v>
      </c>
      <c r="G22" s="28">
        <f t="shared" si="0"/>
        <v>38980</v>
      </c>
      <c r="H22" s="7"/>
      <c r="I22" s="26">
        <v>29600</v>
      </c>
      <c r="J22" s="27">
        <v>1</v>
      </c>
      <c r="K22" s="79">
        <f t="shared" si="1"/>
        <v>9380</v>
      </c>
      <c r="L22" s="7"/>
      <c r="M22" s="30"/>
      <c r="N22" s="29">
        <f t="shared" si="2"/>
        <v>0</v>
      </c>
      <c r="O22" s="7"/>
      <c r="P22" s="7"/>
    </row>
    <row r="23" spans="1:17" ht="12" x14ac:dyDescent="0.25">
      <c r="A23" s="7"/>
      <c r="B23" s="59" t="s">
        <v>21</v>
      </c>
      <c r="C23" s="60"/>
      <c r="D23" s="20" t="s">
        <v>13</v>
      </c>
      <c r="E23" s="20">
        <v>43340</v>
      </c>
      <c r="F23" s="23">
        <v>12000</v>
      </c>
      <c r="G23" s="23">
        <f t="shared" si="0"/>
        <v>55340</v>
      </c>
      <c r="H23" s="7"/>
      <c r="I23" s="21">
        <v>36000</v>
      </c>
      <c r="J23" s="22">
        <v>1</v>
      </c>
      <c r="K23" s="77">
        <f t="shared" si="1"/>
        <v>19340</v>
      </c>
      <c r="L23" s="7"/>
      <c r="M23" s="22"/>
      <c r="N23" s="24">
        <f t="shared" si="2"/>
        <v>0</v>
      </c>
      <c r="O23" s="7"/>
      <c r="P23" s="7"/>
    </row>
    <row r="24" spans="1:17" ht="12" x14ac:dyDescent="0.25">
      <c r="A24" s="7"/>
      <c r="B24" s="61"/>
      <c r="C24" s="62"/>
      <c r="D24" s="25" t="s">
        <v>14</v>
      </c>
      <c r="E24" s="25">
        <v>31200</v>
      </c>
      <c r="F24" s="56">
        <v>12000</v>
      </c>
      <c r="G24" s="28">
        <f t="shared" si="0"/>
        <v>43200</v>
      </c>
      <c r="H24" s="7"/>
      <c r="I24" s="26">
        <v>35500</v>
      </c>
      <c r="J24" s="27">
        <v>1</v>
      </c>
      <c r="K24" s="79">
        <f t="shared" si="1"/>
        <v>7700</v>
      </c>
      <c r="L24" s="7"/>
      <c r="M24" s="30"/>
      <c r="N24" s="29">
        <f t="shared" si="2"/>
        <v>0</v>
      </c>
      <c r="O24" s="7"/>
      <c r="P24" s="7"/>
    </row>
    <row r="25" spans="1:17" ht="12" x14ac:dyDescent="0.25">
      <c r="A25" s="7"/>
      <c r="B25" s="59" t="s">
        <v>22</v>
      </c>
      <c r="C25" s="60"/>
      <c r="D25" s="20" t="s">
        <v>13</v>
      </c>
      <c r="E25" s="20">
        <v>28580</v>
      </c>
      <c r="F25" s="23">
        <v>10000</v>
      </c>
      <c r="G25" s="23">
        <f t="shared" si="0"/>
        <v>38580</v>
      </c>
      <c r="H25" s="7"/>
      <c r="I25" s="21">
        <v>26900</v>
      </c>
      <c r="J25" s="22">
        <v>1</v>
      </c>
      <c r="K25" s="77">
        <f t="shared" si="1"/>
        <v>11680</v>
      </c>
      <c r="L25" s="7"/>
      <c r="M25" s="22"/>
      <c r="N25" s="24">
        <f t="shared" si="2"/>
        <v>0</v>
      </c>
      <c r="O25" s="7"/>
      <c r="P25" s="7"/>
    </row>
    <row r="26" spans="1:17" ht="12" x14ac:dyDescent="0.25">
      <c r="A26" s="7"/>
      <c r="B26" s="61"/>
      <c r="C26" s="62"/>
      <c r="D26" s="25" t="s">
        <v>14</v>
      </c>
      <c r="E26" s="25">
        <v>21260</v>
      </c>
      <c r="F26" s="56">
        <v>10000</v>
      </c>
      <c r="G26" s="28">
        <f t="shared" si="0"/>
        <v>31260</v>
      </c>
      <c r="H26" s="7"/>
      <c r="I26" s="26">
        <v>23900</v>
      </c>
      <c r="J26" s="27">
        <v>1</v>
      </c>
      <c r="K26" s="79">
        <f t="shared" si="1"/>
        <v>7360</v>
      </c>
      <c r="L26" s="7"/>
      <c r="M26" s="30"/>
      <c r="N26" s="29">
        <f t="shared" si="2"/>
        <v>0</v>
      </c>
      <c r="O26" s="7"/>
      <c r="P26" s="7"/>
    </row>
    <row r="27" spans="1:17" ht="12" x14ac:dyDescent="0.25">
      <c r="A27" s="7"/>
      <c r="B27" s="59" t="s">
        <v>23</v>
      </c>
      <c r="C27" s="60"/>
      <c r="D27" s="20" t="s">
        <v>13</v>
      </c>
      <c r="E27" s="20">
        <v>44860</v>
      </c>
      <c r="F27" s="23">
        <v>10000</v>
      </c>
      <c r="G27" s="23">
        <f t="shared" si="0"/>
        <v>54860</v>
      </c>
      <c r="H27" s="7"/>
      <c r="I27" s="21">
        <v>38000</v>
      </c>
      <c r="J27" s="22">
        <v>1</v>
      </c>
      <c r="K27" s="77">
        <f t="shared" si="1"/>
        <v>16860</v>
      </c>
      <c r="L27" s="7"/>
      <c r="M27" s="32"/>
      <c r="N27" s="24">
        <f t="shared" si="2"/>
        <v>0</v>
      </c>
      <c r="O27" s="7"/>
      <c r="P27" s="7"/>
    </row>
    <row r="28" spans="1:17" ht="12" x14ac:dyDescent="0.25">
      <c r="A28" s="7"/>
      <c r="B28" s="61"/>
      <c r="C28" s="62"/>
      <c r="D28" s="25" t="s">
        <v>14</v>
      </c>
      <c r="E28" s="25">
        <v>32720</v>
      </c>
      <c r="F28" s="56">
        <v>10000</v>
      </c>
      <c r="G28" s="28">
        <f t="shared" si="0"/>
        <v>42720</v>
      </c>
      <c r="H28" s="7"/>
      <c r="I28" s="26">
        <v>28800</v>
      </c>
      <c r="J28" s="27">
        <v>1</v>
      </c>
      <c r="K28" s="79">
        <f t="shared" si="1"/>
        <v>13920</v>
      </c>
      <c r="L28" s="7"/>
      <c r="M28" s="30"/>
      <c r="N28" s="29">
        <f t="shared" si="2"/>
        <v>0</v>
      </c>
      <c r="O28" s="7"/>
      <c r="P28" s="7"/>
    </row>
    <row r="29" spans="1:17" ht="12" x14ac:dyDescent="0.25">
      <c r="A29" s="7"/>
      <c r="B29" s="59" t="s">
        <v>24</v>
      </c>
      <c r="C29" s="60"/>
      <c r="D29" s="20" t="s">
        <v>13</v>
      </c>
      <c r="E29" s="20">
        <v>52300</v>
      </c>
      <c r="F29" s="23">
        <v>12000</v>
      </c>
      <c r="G29" s="23">
        <f t="shared" si="0"/>
        <v>64300</v>
      </c>
      <c r="H29" s="7"/>
      <c r="I29" s="21">
        <v>43000</v>
      </c>
      <c r="J29" s="22">
        <v>1</v>
      </c>
      <c r="K29" s="77">
        <f t="shared" si="1"/>
        <v>21300</v>
      </c>
      <c r="L29" s="7"/>
      <c r="M29" s="22"/>
      <c r="N29" s="24">
        <f t="shared" si="2"/>
        <v>0</v>
      </c>
      <c r="O29" s="7"/>
      <c r="P29" s="7"/>
    </row>
    <row r="30" spans="1:17" ht="12.75" thickBot="1" x14ac:dyDescent="0.3">
      <c r="A30" s="7"/>
      <c r="B30" s="61"/>
      <c r="C30" s="62"/>
      <c r="D30" s="25" t="s">
        <v>14</v>
      </c>
      <c r="E30" s="25">
        <v>37780</v>
      </c>
      <c r="F30" s="56">
        <v>12000</v>
      </c>
      <c r="G30" s="28">
        <f t="shared" si="0"/>
        <v>49780</v>
      </c>
      <c r="H30" s="7"/>
      <c r="I30" s="26">
        <v>32400</v>
      </c>
      <c r="J30" s="27">
        <v>1</v>
      </c>
      <c r="K30" s="79">
        <f t="shared" si="1"/>
        <v>17380</v>
      </c>
      <c r="L30" s="7"/>
      <c r="M30" s="30"/>
      <c r="N30" s="29">
        <f t="shared" si="2"/>
        <v>0</v>
      </c>
      <c r="O30" s="7"/>
      <c r="P30" s="7"/>
    </row>
    <row r="31" spans="1:17" ht="27.75" customHeight="1" thickBot="1" x14ac:dyDescent="0.4">
      <c r="B31" s="10"/>
      <c r="C31" s="10"/>
      <c r="D31" s="7"/>
      <c r="E31" s="7"/>
      <c r="F31" s="7"/>
      <c r="G31" s="8"/>
      <c r="H31" s="7"/>
      <c r="I31" s="33" t="s">
        <v>25</v>
      </c>
      <c r="J31" s="80">
        <f>SUM(J8:J30)</f>
        <v>21</v>
      </c>
      <c r="K31" s="35">
        <f>SUM(K9:K30)</f>
        <v>297100</v>
      </c>
      <c r="L31" s="9"/>
      <c r="M31" s="36">
        <f>SUM(N11:N30)</f>
        <v>0</v>
      </c>
      <c r="N31" s="84">
        <f>SUM(N9:N30)</f>
        <v>0</v>
      </c>
      <c r="O31" s="7"/>
      <c r="P31" s="7"/>
    </row>
    <row r="32" spans="1:17" ht="12.75" customHeight="1" x14ac:dyDescent="0.35">
      <c r="A32" s="10"/>
      <c r="B32" s="10"/>
      <c r="C32" s="10"/>
      <c r="D32" s="7"/>
      <c r="E32" s="7"/>
      <c r="F32" s="7"/>
      <c r="G32" s="8"/>
      <c r="H32" s="7"/>
      <c r="I32" s="49"/>
      <c r="J32" s="50"/>
      <c r="K32" s="7" t="s">
        <v>66</v>
      </c>
      <c r="L32" s="11"/>
      <c r="M32" s="9"/>
      <c r="N32" s="2" t="s">
        <v>67</v>
      </c>
      <c r="O32" s="7"/>
      <c r="P32" s="7"/>
      <c r="Q32" s="7"/>
    </row>
    <row r="33" spans="1:18" ht="24.75" customHeight="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9"/>
      <c r="N33" s="9"/>
      <c r="O33" s="7"/>
      <c r="P33" s="7"/>
      <c r="Q33" s="7"/>
    </row>
    <row r="34" spans="1:18" ht="12" customHeight="1" x14ac:dyDescent="0.35">
      <c r="A34" s="10"/>
      <c r="B34" s="10"/>
      <c r="C34" s="10"/>
      <c r="D34" s="7"/>
      <c r="E34" s="7"/>
      <c r="F34" s="7"/>
      <c r="G34" s="8"/>
      <c r="H34" s="7"/>
      <c r="I34" s="49"/>
      <c r="J34" s="50"/>
      <c r="K34" s="7"/>
      <c r="L34" s="51"/>
      <c r="M34" s="9"/>
      <c r="N34" s="50"/>
      <c r="O34" s="7"/>
      <c r="P34" s="7"/>
      <c r="Q34" s="7"/>
    </row>
    <row r="35" spans="1:18" ht="12" customHeight="1" x14ac:dyDescent="0.35">
      <c r="A35" s="10"/>
      <c r="B35" s="10"/>
      <c r="C35" s="10"/>
      <c r="D35" s="7"/>
      <c r="E35" s="7"/>
      <c r="F35" s="7"/>
      <c r="G35" s="8"/>
      <c r="H35" s="8"/>
      <c r="I35" s="8"/>
      <c r="J35" s="8"/>
      <c r="K35" s="8"/>
      <c r="L35" s="8"/>
      <c r="M35" s="8"/>
      <c r="N35" s="8"/>
      <c r="O35" s="7"/>
      <c r="P35" s="7"/>
      <c r="Q35" s="7"/>
    </row>
    <row r="36" spans="1:18" ht="12" customHeight="1" x14ac:dyDescent="0.35">
      <c r="A36" s="10"/>
      <c r="B36" s="10"/>
      <c r="C36" s="10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7"/>
      <c r="P36" s="7"/>
      <c r="Q36" s="7"/>
    </row>
    <row r="37" spans="1:18" ht="12" customHeight="1" x14ac:dyDescent="0.35">
      <c r="A37" s="10"/>
      <c r="B37" s="10"/>
      <c r="C37" s="10"/>
      <c r="D37" s="7"/>
      <c r="E37" s="7"/>
      <c r="F37" s="7"/>
      <c r="G37" s="8"/>
      <c r="H37" s="7"/>
      <c r="I37" s="49"/>
      <c r="J37" s="50"/>
      <c r="K37" s="7"/>
      <c r="L37" s="51"/>
      <c r="M37" s="9"/>
      <c r="N37" s="50"/>
      <c r="O37" s="7"/>
      <c r="P37" s="7"/>
      <c r="Q37" s="7"/>
    </row>
    <row r="38" spans="1:18" ht="26.25" customHeight="1" x14ac:dyDescent="0.35">
      <c r="A38" s="10" t="s">
        <v>26</v>
      </c>
      <c r="B38" s="10"/>
      <c r="C38" s="10"/>
      <c r="D38" s="7" t="s">
        <v>60</v>
      </c>
      <c r="E38" s="7"/>
      <c r="F38" s="7"/>
      <c r="G38" s="8"/>
      <c r="H38" s="7"/>
      <c r="I38" s="49"/>
      <c r="J38" s="50"/>
      <c r="K38" s="7"/>
      <c r="L38" s="51"/>
      <c r="M38" s="9"/>
      <c r="N38" s="50"/>
      <c r="O38" s="7"/>
      <c r="P38" s="7"/>
      <c r="Q38" s="7"/>
    </row>
    <row r="39" spans="1:18" ht="5.25" customHeight="1" thickBot="1" x14ac:dyDescent="0.4">
      <c r="A39" s="10"/>
      <c r="B39" s="10"/>
      <c r="C39" s="10"/>
      <c r="D39" s="7"/>
      <c r="E39" s="7"/>
      <c r="F39" s="7"/>
      <c r="G39" s="8"/>
      <c r="H39" s="7"/>
      <c r="I39" s="7"/>
      <c r="J39" s="7"/>
      <c r="K39" s="7"/>
      <c r="L39" s="8"/>
      <c r="M39" s="9"/>
      <c r="N39" s="7"/>
      <c r="O39" s="7"/>
      <c r="P39" s="7"/>
      <c r="Q39" s="7"/>
    </row>
    <row r="40" spans="1:18" ht="24" x14ac:dyDescent="0.25">
      <c r="A40" s="7"/>
      <c r="B40" s="57" t="s">
        <v>4</v>
      </c>
      <c r="C40" s="58"/>
      <c r="D40" s="14" t="s">
        <v>5</v>
      </c>
      <c r="E40" s="14" t="s">
        <v>27</v>
      </c>
      <c r="F40" s="12" t="s">
        <v>28</v>
      </c>
      <c r="G40" s="17" t="s">
        <v>65</v>
      </c>
      <c r="H40" s="18"/>
      <c r="I40" s="18"/>
      <c r="J40" s="14" t="s">
        <v>9</v>
      </c>
      <c r="K40" s="14" t="s">
        <v>10</v>
      </c>
      <c r="L40" s="18"/>
      <c r="M40" s="19" t="s">
        <v>11</v>
      </c>
      <c r="N40" s="14" t="s">
        <v>10</v>
      </c>
      <c r="P40" s="7"/>
      <c r="Q40" s="7"/>
      <c r="R40" s="7"/>
    </row>
    <row r="41" spans="1:18" ht="12" x14ac:dyDescent="0.25">
      <c r="A41" s="7"/>
      <c r="B41" s="59" t="s">
        <v>29</v>
      </c>
      <c r="C41" s="60"/>
      <c r="D41" s="24" t="s">
        <v>30</v>
      </c>
      <c r="E41" s="24">
        <v>59380</v>
      </c>
      <c r="F41" s="37">
        <v>38530</v>
      </c>
      <c r="G41" s="22">
        <f>E41-F41</f>
        <v>20850</v>
      </c>
      <c r="H41" s="7"/>
      <c r="I41" s="7"/>
      <c r="J41" s="24"/>
      <c r="K41" s="24">
        <f>G41*J41</f>
        <v>0</v>
      </c>
      <c r="L41" s="7"/>
      <c r="M41" s="22"/>
      <c r="N41" s="24">
        <f>K41*M41</f>
        <v>0</v>
      </c>
      <c r="P41" s="7"/>
      <c r="Q41" s="7"/>
      <c r="R41" s="7"/>
    </row>
    <row r="42" spans="1:18" ht="12" x14ac:dyDescent="0.25">
      <c r="A42" s="7"/>
      <c r="B42" s="61"/>
      <c r="C42" s="62"/>
      <c r="D42" s="29" t="s">
        <v>31</v>
      </c>
      <c r="E42" s="29">
        <v>43580</v>
      </c>
      <c r="F42" s="38">
        <v>24530</v>
      </c>
      <c r="G42" s="30">
        <f>E42-F42</f>
        <v>19050</v>
      </c>
      <c r="H42" s="7"/>
      <c r="I42" s="7"/>
      <c r="J42" s="29"/>
      <c r="K42" s="29">
        <f>G42*J42</f>
        <v>0</v>
      </c>
      <c r="L42" s="7"/>
      <c r="M42" s="30"/>
      <c r="N42" s="29">
        <f>K42*M42</f>
        <v>0</v>
      </c>
      <c r="P42" s="7"/>
      <c r="Q42" s="7"/>
      <c r="R42" s="7"/>
    </row>
    <row r="43" spans="1:18" ht="12" x14ac:dyDescent="0.25">
      <c r="A43" s="7"/>
      <c r="B43" s="59" t="s">
        <v>32</v>
      </c>
      <c r="C43" s="60"/>
      <c r="D43" s="24" t="s">
        <v>30</v>
      </c>
      <c r="E43" s="24">
        <v>64510</v>
      </c>
      <c r="F43" s="37">
        <v>44510</v>
      </c>
      <c r="G43" s="22">
        <f t="shared" ref="G43:G64" si="3">E43-F43</f>
        <v>20000</v>
      </c>
      <c r="H43" s="7"/>
      <c r="I43" s="7"/>
      <c r="J43" s="24"/>
      <c r="K43" s="24">
        <f t="shared" ref="K43:K64" si="4">G43*J43</f>
        <v>0</v>
      </c>
      <c r="L43" s="7"/>
      <c r="M43" s="22"/>
      <c r="N43" s="24">
        <f>K43*M43</f>
        <v>0</v>
      </c>
      <c r="P43" s="7"/>
      <c r="Q43" s="7"/>
      <c r="R43" s="7"/>
    </row>
    <row r="44" spans="1:18" ht="12" x14ac:dyDescent="0.25">
      <c r="A44" s="7"/>
      <c r="B44" s="61"/>
      <c r="C44" s="62"/>
      <c r="D44" s="29" t="s">
        <v>31</v>
      </c>
      <c r="E44" s="29">
        <v>48310</v>
      </c>
      <c r="F44" s="38">
        <v>26960</v>
      </c>
      <c r="G44" s="30">
        <f t="shared" si="3"/>
        <v>21350</v>
      </c>
      <c r="H44" s="7"/>
      <c r="I44" s="7"/>
      <c r="J44" s="29"/>
      <c r="K44" s="29">
        <f t="shared" si="4"/>
        <v>0</v>
      </c>
      <c r="L44" s="7"/>
      <c r="M44" s="30"/>
      <c r="N44" s="29">
        <f>K44*M44</f>
        <v>0</v>
      </c>
      <c r="P44" s="7"/>
      <c r="Q44" s="7"/>
      <c r="R44" s="7"/>
    </row>
    <row r="45" spans="1:18" ht="12" x14ac:dyDescent="0.25">
      <c r="A45" s="7"/>
      <c r="B45" s="59" t="s">
        <v>33</v>
      </c>
      <c r="C45" s="60"/>
      <c r="D45" s="24" t="s">
        <v>30</v>
      </c>
      <c r="E45" s="24">
        <v>55840</v>
      </c>
      <c r="F45" s="37">
        <v>36840</v>
      </c>
      <c r="G45" s="22">
        <f t="shared" si="3"/>
        <v>19000</v>
      </c>
      <c r="H45" s="7"/>
      <c r="I45" s="7"/>
      <c r="J45" s="24"/>
      <c r="K45" s="24">
        <f t="shared" si="4"/>
        <v>0</v>
      </c>
      <c r="L45" s="7"/>
      <c r="M45" s="22"/>
      <c r="N45" s="24">
        <f>K45*M45</f>
        <v>0</v>
      </c>
      <c r="P45" s="7"/>
      <c r="Q45" s="7"/>
      <c r="R45" s="7"/>
    </row>
    <row r="46" spans="1:18" ht="12" x14ac:dyDescent="0.25">
      <c r="A46" s="7"/>
      <c r="B46" s="61"/>
      <c r="C46" s="62"/>
      <c r="D46" s="29" t="s">
        <v>31</v>
      </c>
      <c r="E46" s="29">
        <v>39940</v>
      </c>
      <c r="F46" s="38">
        <v>22840</v>
      </c>
      <c r="G46" s="30">
        <f t="shared" si="3"/>
        <v>17100</v>
      </c>
      <c r="H46" s="7"/>
      <c r="I46" s="7"/>
      <c r="J46" s="29"/>
      <c r="K46" s="29">
        <f t="shared" si="4"/>
        <v>0</v>
      </c>
      <c r="L46" s="7"/>
      <c r="M46" s="30"/>
      <c r="N46" s="29">
        <f>K46*M46</f>
        <v>0</v>
      </c>
      <c r="P46" s="7"/>
      <c r="Q46" s="7"/>
      <c r="R46" s="7"/>
    </row>
    <row r="47" spans="1:18" ht="12" x14ac:dyDescent="0.25">
      <c r="A47" s="7"/>
      <c r="B47" s="59" t="s">
        <v>34</v>
      </c>
      <c r="C47" s="60"/>
      <c r="D47" s="24" t="s">
        <v>30</v>
      </c>
      <c r="E47" s="24">
        <v>69100</v>
      </c>
      <c r="F47" s="37">
        <v>53150</v>
      </c>
      <c r="G47" s="22">
        <f t="shared" si="3"/>
        <v>15950</v>
      </c>
      <c r="H47" s="7"/>
      <c r="I47" s="7"/>
      <c r="J47" s="24"/>
      <c r="K47" s="24">
        <f t="shared" si="4"/>
        <v>0</v>
      </c>
      <c r="L47" s="7"/>
      <c r="M47" s="22"/>
      <c r="N47" s="24">
        <f>K47*M47</f>
        <v>0</v>
      </c>
      <c r="P47" s="7"/>
      <c r="Q47" s="7"/>
      <c r="R47" s="7"/>
    </row>
    <row r="48" spans="1:18" ht="12" x14ac:dyDescent="0.25">
      <c r="A48" s="7"/>
      <c r="B48" s="61"/>
      <c r="C48" s="62"/>
      <c r="D48" s="29" t="s">
        <v>31</v>
      </c>
      <c r="E48" s="29">
        <v>59100</v>
      </c>
      <c r="F48" s="38">
        <v>28610</v>
      </c>
      <c r="G48" s="30">
        <f t="shared" si="3"/>
        <v>30490</v>
      </c>
      <c r="H48" s="7"/>
      <c r="I48" s="7"/>
      <c r="J48" s="29"/>
      <c r="K48" s="29">
        <f t="shared" si="4"/>
        <v>0</v>
      </c>
      <c r="L48" s="7"/>
      <c r="M48" s="30"/>
      <c r="N48" s="29">
        <f>K48*M48</f>
        <v>0</v>
      </c>
      <c r="P48" s="7"/>
      <c r="Q48" s="7"/>
      <c r="R48" s="7"/>
    </row>
    <row r="49" spans="1:18" ht="12" x14ac:dyDescent="0.25">
      <c r="A49" s="7"/>
      <c r="B49" s="59" t="s">
        <v>35</v>
      </c>
      <c r="C49" s="60"/>
      <c r="D49" s="24" t="s">
        <v>30</v>
      </c>
      <c r="E49" s="24">
        <v>60510</v>
      </c>
      <c r="F49" s="37">
        <v>38950</v>
      </c>
      <c r="G49" s="22">
        <f t="shared" si="3"/>
        <v>21560</v>
      </c>
      <c r="H49" s="7"/>
      <c r="I49" s="7"/>
      <c r="J49" s="24"/>
      <c r="K49" s="24">
        <f t="shared" si="4"/>
        <v>0</v>
      </c>
      <c r="L49" s="7"/>
      <c r="M49" s="22"/>
      <c r="N49" s="24">
        <f>K49*M49</f>
        <v>0</v>
      </c>
      <c r="P49" s="7"/>
      <c r="Q49" s="7"/>
      <c r="R49" s="7"/>
    </row>
    <row r="50" spans="1:18" ht="12" x14ac:dyDescent="0.25">
      <c r="A50" s="7"/>
      <c r="B50" s="61"/>
      <c r="C50" s="62"/>
      <c r="D50" s="29" t="s">
        <v>31</v>
      </c>
      <c r="E50" s="29">
        <v>46210</v>
      </c>
      <c r="F50" s="38">
        <v>26660</v>
      </c>
      <c r="G50" s="30">
        <f t="shared" si="3"/>
        <v>19550</v>
      </c>
      <c r="H50" s="7"/>
      <c r="I50" s="7"/>
      <c r="J50" s="29"/>
      <c r="K50" s="29">
        <f t="shared" si="4"/>
        <v>0</v>
      </c>
      <c r="L50" s="7"/>
      <c r="M50" s="30"/>
      <c r="N50" s="29">
        <f>K50*M50</f>
        <v>0</v>
      </c>
      <c r="P50" s="7"/>
      <c r="Q50" s="7"/>
      <c r="R50" s="7"/>
    </row>
    <row r="51" spans="1:18" ht="12" x14ac:dyDescent="0.25">
      <c r="A51" s="7"/>
      <c r="B51" s="59" t="s">
        <v>36</v>
      </c>
      <c r="C51" s="60"/>
      <c r="D51" s="24" t="s">
        <v>30</v>
      </c>
      <c r="E51" s="24">
        <v>47880</v>
      </c>
      <c r="F51" s="37">
        <v>35600</v>
      </c>
      <c r="G51" s="22">
        <f t="shared" si="3"/>
        <v>12280</v>
      </c>
      <c r="H51" s="7"/>
      <c r="I51" s="7"/>
      <c r="J51" s="24"/>
      <c r="K51" s="24">
        <f t="shared" si="4"/>
        <v>0</v>
      </c>
      <c r="L51" s="7"/>
      <c r="M51" s="22"/>
      <c r="N51" s="24">
        <f>K51*M51</f>
        <v>0</v>
      </c>
      <c r="P51" s="7"/>
      <c r="Q51" s="7"/>
      <c r="R51" s="7"/>
    </row>
    <row r="52" spans="1:18" ht="12" x14ac:dyDescent="0.25">
      <c r="A52" s="7"/>
      <c r="B52" s="61"/>
      <c r="C52" s="62"/>
      <c r="D52" s="29" t="s">
        <v>31</v>
      </c>
      <c r="E52" s="29">
        <v>34080</v>
      </c>
      <c r="F52" s="38">
        <v>27280</v>
      </c>
      <c r="G52" s="30">
        <f t="shared" si="3"/>
        <v>6800</v>
      </c>
      <c r="H52" s="7"/>
      <c r="I52" s="7"/>
      <c r="J52" s="29"/>
      <c r="K52" s="29">
        <f t="shared" si="4"/>
        <v>0</v>
      </c>
      <c r="L52" s="7"/>
      <c r="M52" s="30"/>
      <c r="N52" s="29">
        <f>K52*M52</f>
        <v>0</v>
      </c>
      <c r="P52" s="7"/>
      <c r="Q52" s="7"/>
      <c r="R52" s="7"/>
    </row>
    <row r="53" spans="1:18" ht="12" x14ac:dyDescent="0.25">
      <c r="A53" s="7"/>
      <c r="B53" s="59" t="s">
        <v>37</v>
      </c>
      <c r="C53" s="60"/>
      <c r="D53" s="24" t="s">
        <v>30</v>
      </c>
      <c r="E53" s="24">
        <v>36350</v>
      </c>
      <c r="F53" s="37">
        <v>22900</v>
      </c>
      <c r="G53" s="22">
        <f t="shared" si="3"/>
        <v>13450</v>
      </c>
      <c r="H53" s="7"/>
      <c r="I53" s="7"/>
      <c r="J53" s="24"/>
      <c r="K53" s="24">
        <f t="shared" si="4"/>
        <v>0</v>
      </c>
      <c r="L53" s="7"/>
      <c r="M53" s="22"/>
      <c r="N53" s="24">
        <f>K53*M53</f>
        <v>0</v>
      </c>
      <c r="P53" s="7"/>
      <c r="Q53" s="7"/>
      <c r="R53" s="7"/>
    </row>
    <row r="54" spans="1:18" ht="12" x14ac:dyDescent="0.25">
      <c r="A54" s="7"/>
      <c r="B54" s="61"/>
      <c r="C54" s="62"/>
      <c r="D54" s="29" t="s">
        <v>31</v>
      </c>
      <c r="E54" s="29">
        <v>30850</v>
      </c>
      <c r="F54" s="38">
        <v>19400</v>
      </c>
      <c r="G54" s="30">
        <f t="shared" si="3"/>
        <v>11450</v>
      </c>
      <c r="H54" s="7"/>
      <c r="I54" s="7"/>
      <c r="J54" s="29"/>
      <c r="K54" s="29">
        <f t="shared" si="4"/>
        <v>0</v>
      </c>
      <c r="L54" s="7"/>
      <c r="M54" s="30"/>
      <c r="N54" s="31">
        <f>K54*M54</f>
        <v>0</v>
      </c>
      <c r="P54" s="7"/>
      <c r="Q54" s="7"/>
      <c r="R54" s="7"/>
    </row>
    <row r="55" spans="1:18" ht="12" x14ac:dyDescent="0.25">
      <c r="A55" s="7"/>
      <c r="B55" s="59" t="s">
        <v>38</v>
      </c>
      <c r="C55" s="60"/>
      <c r="D55" s="24" t="s">
        <v>30</v>
      </c>
      <c r="E55" s="24">
        <v>65210</v>
      </c>
      <c r="F55" s="37">
        <v>38280</v>
      </c>
      <c r="G55" s="22">
        <f t="shared" si="3"/>
        <v>26930</v>
      </c>
      <c r="H55" s="7"/>
      <c r="I55" s="7"/>
      <c r="J55" s="24"/>
      <c r="K55" s="24">
        <f t="shared" si="4"/>
        <v>0</v>
      </c>
      <c r="L55" s="7"/>
      <c r="M55" s="32"/>
      <c r="N55" s="24">
        <f>K55*M55</f>
        <v>0</v>
      </c>
      <c r="P55" s="7"/>
      <c r="Q55" s="7"/>
      <c r="R55" s="7"/>
    </row>
    <row r="56" spans="1:18" ht="12" x14ac:dyDescent="0.25">
      <c r="A56" s="7"/>
      <c r="B56" s="61"/>
      <c r="C56" s="62"/>
      <c r="D56" s="29" t="s">
        <v>31</v>
      </c>
      <c r="E56" s="29">
        <v>50810</v>
      </c>
      <c r="F56" s="38">
        <v>27280</v>
      </c>
      <c r="G56" s="30">
        <f t="shared" si="3"/>
        <v>23530</v>
      </c>
      <c r="H56" s="7"/>
      <c r="I56" s="7"/>
      <c r="J56" s="29"/>
      <c r="K56" s="29">
        <f t="shared" si="4"/>
        <v>0</v>
      </c>
      <c r="L56" s="7"/>
      <c r="M56" s="30"/>
      <c r="N56" s="29">
        <f>K56*M56</f>
        <v>0</v>
      </c>
      <c r="P56" s="7"/>
      <c r="Q56" s="7"/>
      <c r="R56" s="7"/>
    </row>
    <row r="57" spans="1:18" ht="12" x14ac:dyDescent="0.25">
      <c r="A57" s="7"/>
      <c r="B57" s="59" t="s">
        <v>39</v>
      </c>
      <c r="C57" s="60"/>
      <c r="D57" s="24" t="s">
        <v>30</v>
      </c>
      <c r="E57" s="24">
        <v>52380</v>
      </c>
      <c r="F57" s="37">
        <v>33680</v>
      </c>
      <c r="G57" s="22">
        <f t="shared" si="3"/>
        <v>18700</v>
      </c>
      <c r="H57" s="7"/>
      <c r="I57" s="7"/>
      <c r="J57" s="24"/>
      <c r="K57" s="24">
        <f t="shared" si="4"/>
        <v>0</v>
      </c>
      <c r="L57" s="7"/>
      <c r="M57" s="22"/>
      <c r="N57" s="24">
        <f>K57*M57</f>
        <v>0</v>
      </c>
      <c r="P57" s="7"/>
      <c r="Q57" s="7"/>
      <c r="R57" s="7"/>
    </row>
    <row r="58" spans="1:18" ht="12" x14ac:dyDescent="0.25">
      <c r="A58" s="7"/>
      <c r="B58" s="61"/>
      <c r="C58" s="62"/>
      <c r="D58" s="29" t="s">
        <v>31</v>
      </c>
      <c r="E58" s="29">
        <v>42380</v>
      </c>
      <c r="F58" s="38">
        <v>23680</v>
      </c>
      <c r="G58" s="30">
        <f t="shared" si="3"/>
        <v>18700</v>
      </c>
      <c r="H58" s="7"/>
      <c r="I58" s="7"/>
      <c r="J58" s="29"/>
      <c r="K58" s="29">
        <f t="shared" si="4"/>
        <v>0</v>
      </c>
      <c r="L58" s="7"/>
      <c r="M58" s="30"/>
      <c r="N58" s="29">
        <f>K58*M58</f>
        <v>0</v>
      </c>
      <c r="P58" s="7"/>
      <c r="Q58" s="7"/>
      <c r="R58" s="7"/>
    </row>
    <row r="59" spans="1:18" ht="12" x14ac:dyDescent="0.25">
      <c r="A59" s="7"/>
      <c r="B59" s="59" t="s">
        <v>40</v>
      </c>
      <c r="C59" s="60"/>
      <c r="D59" s="24" t="s">
        <v>30</v>
      </c>
      <c r="E59" s="24">
        <v>46410</v>
      </c>
      <c r="F59" s="37">
        <v>28650</v>
      </c>
      <c r="G59" s="22">
        <f t="shared" si="3"/>
        <v>17760</v>
      </c>
      <c r="H59" s="7"/>
      <c r="I59" s="7"/>
      <c r="J59" s="24"/>
      <c r="K59" s="24">
        <f t="shared" si="4"/>
        <v>0</v>
      </c>
      <c r="L59" s="7"/>
      <c r="M59" s="22"/>
      <c r="N59" s="24">
        <f>K59*M59</f>
        <v>0</v>
      </c>
      <c r="P59" s="7"/>
      <c r="Q59" s="7"/>
      <c r="R59" s="7"/>
    </row>
    <row r="60" spans="1:18" ht="12" x14ac:dyDescent="0.25">
      <c r="A60" s="7"/>
      <c r="B60" s="61"/>
      <c r="C60" s="62"/>
      <c r="D60" s="29" t="s">
        <v>31</v>
      </c>
      <c r="E60" s="29">
        <v>39340</v>
      </c>
      <c r="F60" s="38">
        <v>22690</v>
      </c>
      <c r="G60" s="30">
        <f t="shared" si="3"/>
        <v>16650</v>
      </c>
      <c r="H60" s="7"/>
      <c r="I60" s="7"/>
      <c r="J60" s="29"/>
      <c r="K60" s="29">
        <f t="shared" si="4"/>
        <v>0</v>
      </c>
      <c r="L60" s="7"/>
      <c r="M60" s="30"/>
      <c r="N60" s="29">
        <f>K60*M60</f>
        <v>0</v>
      </c>
      <c r="P60" s="7"/>
      <c r="Q60" s="7"/>
      <c r="R60" s="7"/>
    </row>
    <row r="61" spans="1:18" ht="12" x14ac:dyDescent="0.25">
      <c r="A61" s="7"/>
      <c r="B61" s="59" t="s">
        <v>41</v>
      </c>
      <c r="C61" s="60"/>
      <c r="D61" s="24" t="s">
        <v>30</v>
      </c>
      <c r="E61" s="24">
        <v>62670</v>
      </c>
      <c r="F61" s="37">
        <v>37650</v>
      </c>
      <c r="G61" s="22">
        <f t="shared" si="3"/>
        <v>25020</v>
      </c>
      <c r="H61" s="7"/>
      <c r="I61" s="7"/>
      <c r="J61" s="24"/>
      <c r="K61" s="24">
        <f t="shared" si="4"/>
        <v>0</v>
      </c>
      <c r="L61" s="7"/>
      <c r="M61" s="22"/>
      <c r="N61" s="24">
        <f>K61*M61</f>
        <v>0</v>
      </c>
      <c r="P61" s="7"/>
      <c r="Q61" s="7"/>
      <c r="R61" s="7"/>
    </row>
    <row r="62" spans="1:18" ht="12" x14ac:dyDescent="0.25">
      <c r="A62" s="7"/>
      <c r="B62" s="61"/>
      <c r="C62" s="62"/>
      <c r="D62" s="29" t="s">
        <v>31</v>
      </c>
      <c r="E62" s="29">
        <v>53670</v>
      </c>
      <c r="F62" s="38">
        <v>31070</v>
      </c>
      <c r="G62" s="30">
        <f t="shared" si="3"/>
        <v>22600</v>
      </c>
      <c r="H62" s="7"/>
      <c r="I62" s="7"/>
      <c r="J62" s="29"/>
      <c r="K62" s="29">
        <f t="shared" si="4"/>
        <v>0</v>
      </c>
      <c r="L62" s="7"/>
      <c r="M62" s="30"/>
      <c r="N62" s="29">
        <f>K62*M62</f>
        <v>0</v>
      </c>
      <c r="P62" s="7"/>
      <c r="Q62" s="7"/>
      <c r="R62" s="7"/>
    </row>
    <row r="63" spans="1:18" ht="12" x14ac:dyDescent="0.25">
      <c r="A63" s="7"/>
      <c r="B63" s="59" t="s">
        <v>42</v>
      </c>
      <c r="C63" s="60"/>
      <c r="D63" s="24" t="s">
        <v>30</v>
      </c>
      <c r="E63" s="24">
        <v>44050</v>
      </c>
      <c r="F63" s="37">
        <v>29500</v>
      </c>
      <c r="G63" s="22">
        <f t="shared" si="3"/>
        <v>14550</v>
      </c>
      <c r="H63" s="7"/>
      <c r="I63" s="7"/>
      <c r="J63" s="24"/>
      <c r="K63" s="24">
        <f t="shared" si="4"/>
        <v>0</v>
      </c>
      <c r="L63" s="7"/>
      <c r="M63" s="22"/>
      <c r="N63" s="24">
        <f>K63*M63</f>
        <v>0</v>
      </c>
      <c r="P63" s="7"/>
      <c r="Q63" s="7"/>
      <c r="R63" s="7"/>
    </row>
    <row r="64" spans="1:18" ht="12.75" thickBot="1" x14ac:dyDescent="0.3">
      <c r="A64" s="7"/>
      <c r="B64" s="61"/>
      <c r="C64" s="62"/>
      <c r="D64" s="29" t="s">
        <v>31</v>
      </c>
      <c r="E64" s="29">
        <v>34350</v>
      </c>
      <c r="F64" s="38">
        <v>19500</v>
      </c>
      <c r="G64" s="30">
        <f t="shared" si="3"/>
        <v>14850</v>
      </c>
      <c r="H64" s="7"/>
      <c r="I64" s="7"/>
      <c r="J64" s="29"/>
      <c r="K64" s="29">
        <f t="shared" si="4"/>
        <v>0</v>
      </c>
      <c r="L64" s="7"/>
      <c r="M64" s="39"/>
      <c r="N64" s="31">
        <f>K64*M64</f>
        <v>0</v>
      </c>
      <c r="P64" s="7"/>
      <c r="Q64" s="7"/>
      <c r="R64" s="7"/>
    </row>
    <row r="65" spans="1:19" ht="24" customHeight="1" thickBot="1" x14ac:dyDescent="0.4">
      <c r="B65" s="40"/>
      <c r="C65" s="40"/>
      <c r="D65" s="7"/>
      <c r="E65" s="7"/>
      <c r="F65" s="7"/>
      <c r="G65" s="8"/>
      <c r="H65" s="7"/>
      <c r="I65" s="7"/>
      <c r="J65" s="41" t="s">
        <v>43</v>
      </c>
      <c r="K65" s="34">
        <f>SUM(K41:K64)</f>
        <v>0</v>
      </c>
      <c r="L65" s="7"/>
      <c r="M65" s="42">
        <f>SUM(M41:M64)</f>
        <v>0</v>
      </c>
      <c r="N65" s="36">
        <f>SUM(N41:N64)</f>
        <v>0</v>
      </c>
      <c r="P65" s="7"/>
      <c r="Q65" s="7"/>
      <c r="R65" s="7"/>
    </row>
    <row r="66" spans="1:19" ht="12" x14ac:dyDescent="0.25">
      <c r="A66" s="7"/>
      <c r="B66" s="7"/>
      <c r="C66" s="7"/>
      <c r="D66" s="7"/>
      <c r="E66" s="7"/>
      <c r="F66" s="7"/>
      <c r="G66" s="8"/>
      <c r="H66" s="7"/>
      <c r="I66" s="7"/>
      <c r="J66" s="7"/>
      <c r="K66" s="7"/>
      <c r="L66" s="7"/>
      <c r="M66" s="7"/>
      <c r="N66" s="8"/>
      <c r="O66" s="7"/>
      <c r="P66" s="7"/>
      <c r="Q66" s="7"/>
      <c r="R66" s="7"/>
      <c r="S66" s="7"/>
    </row>
    <row r="67" spans="1:19" ht="14.25" customHeight="1" x14ac:dyDescent="0.25">
      <c r="A67" s="7"/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7"/>
      <c r="S67" s="7"/>
    </row>
    <row r="68" spans="1:19" ht="14.25" customHeight="1" x14ac:dyDescent="0.25">
      <c r="A68" s="7"/>
      <c r="B68" s="7"/>
      <c r="C68" s="7"/>
      <c r="D68" s="7"/>
      <c r="E68" s="7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7"/>
      <c r="R68" s="7"/>
      <c r="S68" s="7"/>
    </row>
    <row r="69" spans="1:19" ht="14.25" customHeight="1" x14ac:dyDescent="0.25">
      <c r="A69" s="7"/>
      <c r="B69" s="7"/>
      <c r="C69" s="7"/>
      <c r="D69" s="7"/>
      <c r="E69" s="7"/>
      <c r="F69" s="7"/>
      <c r="G69" s="8"/>
      <c r="H69" s="7"/>
      <c r="I69" s="7"/>
      <c r="J69" s="7"/>
      <c r="K69" s="7"/>
      <c r="L69" s="8"/>
      <c r="M69" s="7"/>
      <c r="N69" s="7"/>
      <c r="O69" s="7"/>
      <c r="P69" s="7"/>
      <c r="Q69" s="7"/>
    </row>
    <row r="70" spans="1:19" ht="14.25" customHeight="1" x14ac:dyDescent="0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8"/>
      <c r="M70" s="7"/>
      <c r="N70" s="7"/>
      <c r="O70" s="7"/>
      <c r="P70" s="7"/>
      <c r="Q70" s="7"/>
    </row>
    <row r="71" spans="1:19" ht="14.25" customHeight="1" x14ac:dyDescent="0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8"/>
      <c r="M71" s="7"/>
      <c r="N71" s="7"/>
      <c r="O71" s="7"/>
      <c r="P71" s="7"/>
      <c r="Q71" s="7"/>
    </row>
    <row r="72" spans="1:19" ht="14.25" customHeight="1" x14ac:dyDescent="0.25">
      <c r="A72" s="7"/>
      <c r="B72" s="7"/>
      <c r="C72" s="7"/>
      <c r="D72" s="7"/>
      <c r="E72" s="7"/>
      <c r="F72" s="7"/>
      <c r="G72" s="8"/>
      <c r="H72" s="7"/>
      <c r="I72" s="7"/>
      <c r="J72" s="7"/>
      <c r="K72" s="7"/>
      <c r="L72" s="8"/>
      <c r="M72" s="7"/>
      <c r="N72" s="7"/>
      <c r="O72" s="7"/>
      <c r="P72" s="7"/>
      <c r="Q72" s="7"/>
    </row>
    <row r="73" spans="1:19" ht="14.25" customHeight="1" x14ac:dyDescent="0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8"/>
      <c r="M73" s="7"/>
      <c r="N73" s="7"/>
      <c r="O73" s="7"/>
      <c r="P73" s="7"/>
      <c r="Q73" s="7"/>
    </row>
    <row r="74" spans="1:19" ht="14.25" customHeight="1" x14ac:dyDescent="0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8"/>
      <c r="M74" s="7"/>
      <c r="N74" s="7"/>
      <c r="O74" s="7"/>
      <c r="P74" s="7"/>
      <c r="Q74" s="7"/>
    </row>
    <row r="75" spans="1:19" ht="14.25" customHeight="1" x14ac:dyDescent="0.25">
      <c r="A75" s="7"/>
      <c r="B75" s="7"/>
      <c r="C75" s="7"/>
      <c r="D75" s="7"/>
      <c r="E75" s="7"/>
      <c r="F75" s="7"/>
      <c r="G75" s="8"/>
      <c r="H75" s="7"/>
      <c r="I75" s="7"/>
      <c r="J75" s="7"/>
      <c r="K75" s="7"/>
      <c r="L75" s="8"/>
      <c r="M75" s="7"/>
      <c r="N75" s="7"/>
      <c r="O75" s="7"/>
      <c r="P75" s="7"/>
      <c r="Q75" s="7"/>
    </row>
    <row r="76" spans="1:19" ht="14.25" customHeight="1" x14ac:dyDescent="0.25">
      <c r="A76" s="7"/>
      <c r="B76" s="7"/>
      <c r="C76" s="7"/>
      <c r="D76" s="7"/>
      <c r="E76" s="7"/>
      <c r="F76" s="7"/>
      <c r="G76" s="8"/>
      <c r="H76" s="7"/>
      <c r="I76" s="7"/>
      <c r="J76" s="7"/>
      <c r="K76" s="7"/>
      <c r="L76" s="8"/>
      <c r="M76" s="7"/>
      <c r="N76" s="7"/>
      <c r="O76" s="7"/>
      <c r="P76" s="7"/>
      <c r="Q76" s="7"/>
    </row>
    <row r="77" spans="1:19" ht="14.25" customHeight="1" x14ac:dyDescent="0.25">
      <c r="A77" s="7"/>
      <c r="B77" s="7"/>
      <c r="C77" s="7"/>
      <c r="D77" s="7"/>
      <c r="E77" s="7"/>
      <c r="F77" s="7"/>
      <c r="G77" s="8"/>
      <c r="H77" s="7"/>
      <c r="I77" s="7"/>
      <c r="J77" s="7"/>
      <c r="K77" s="7"/>
      <c r="L77" s="8"/>
      <c r="M77" s="7"/>
      <c r="N77" s="7"/>
      <c r="O77" s="7"/>
      <c r="P77" s="7"/>
      <c r="Q77" s="7"/>
    </row>
    <row r="78" spans="1:19" ht="14.25" customHeight="1" x14ac:dyDescent="0.25">
      <c r="A78" s="7"/>
      <c r="B78" s="7"/>
      <c r="C78" s="7"/>
      <c r="D78" s="7"/>
      <c r="E78" s="7"/>
      <c r="F78" s="7"/>
      <c r="G78" s="8"/>
      <c r="H78" s="7"/>
      <c r="I78" s="7"/>
      <c r="J78" s="7"/>
      <c r="K78" s="7"/>
      <c r="L78" s="8"/>
      <c r="M78" s="7"/>
      <c r="N78" s="7"/>
      <c r="O78" s="7"/>
      <c r="P78" s="7"/>
      <c r="Q78" s="7"/>
    </row>
    <row r="79" spans="1:19" ht="24.75" customHeight="1" x14ac:dyDescent="0.35">
      <c r="A79" s="40" t="s">
        <v>44</v>
      </c>
      <c r="B79" s="7"/>
      <c r="C79" s="7" t="s">
        <v>45</v>
      </c>
      <c r="D79" s="7"/>
      <c r="E79" s="7"/>
      <c r="F79" s="7"/>
      <c r="G79" s="8"/>
      <c r="H79" s="7"/>
      <c r="I79" s="7"/>
      <c r="J79" s="7"/>
      <c r="K79" s="7"/>
      <c r="L79" s="8"/>
      <c r="M79" s="7"/>
      <c r="N79" s="7"/>
      <c r="O79" s="7"/>
      <c r="P79" s="7"/>
      <c r="Q79" s="7"/>
    </row>
    <row r="80" spans="1:19" ht="12" customHeight="1" x14ac:dyDescent="0.35">
      <c r="A80" s="40"/>
      <c r="B80" s="40"/>
      <c r="C80" s="40"/>
      <c r="D80" s="7"/>
      <c r="E80" s="7"/>
      <c r="F80" s="7"/>
      <c r="G80" s="8"/>
      <c r="H80" s="7"/>
      <c r="I80" s="7"/>
      <c r="J80" s="7"/>
      <c r="K80" s="7"/>
      <c r="L80" s="8"/>
      <c r="M80" s="9"/>
      <c r="N80" s="7"/>
      <c r="O80" s="7"/>
      <c r="P80" s="7"/>
      <c r="Q80" s="7"/>
    </row>
    <row r="81" spans="1:17" ht="48.75" thickBot="1" x14ac:dyDescent="0.3">
      <c r="A81" s="7"/>
      <c r="B81" s="14" t="s">
        <v>46</v>
      </c>
      <c r="C81" s="15" t="s">
        <v>47</v>
      </c>
      <c r="D81" s="15" t="s">
        <v>48</v>
      </c>
      <c r="E81" s="14" t="s">
        <v>49</v>
      </c>
      <c r="F81" s="7" t="s">
        <v>50</v>
      </c>
      <c r="G81" s="7"/>
      <c r="H81" s="7"/>
      <c r="I81" s="8"/>
      <c r="J81" s="7"/>
      <c r="K81" s="7"/>
      <c r="L81" s="7"/>
      <c r="M81" s="7"/>
      <c r="N81" s="7"/>
      <c r="O81" s="7"/>
      <c r="P81" s="7"/>
      <c r="Q81" s="7"/>
    </row>
    <row r="82" spans="1:17" ht="18" customHeight="1" thickBot="1" x14ac:dyDescent="0.3">
      <c r="A82" s="7"/>
      <c r="B82" s="43" t="s">
        <v>51</v>
      </c>
      <c r="C82" s="44">
        <v>0.1</v>
      </c>
      <c r="D82" s="44">
        <v>0.2</v>
      </c>
      <c r="E82" s="44">
        <v>0.3</v>
      </c>
      <c r="F82" s="45" t="s">
        <v>52</v>
      </c>
      <c r="G82" s="75" t="s">
        <v>53</v>
      </c>
      <c r="H82" s="76"/>
      <c r="I82" s="7"/>
      <c r="J82" s="7"/>
      <c r="K82" s="7"/>
      <c r="L82" s="8"/>
      <c r="M82" s="7"/>
      <c r="N82" s="7"/>
      <c r="O82" s="7"/>
      <c r="P82" s="7"/>
      <c r="Q82" s="7"/>
    </row>
    <row r="83" spans="1:17" ht="18" customHeight="1" thickBot="1" x14ac:dyDescent="0.3">
      <c r="A83" s="7"/>
      <c r="B83" s="46" t="s">
        <v>54</v>
      </c>
      <c r="C83" s="66">
        <v>40000</v>
      </c>
      <c r="D83" s="67"/>
      <c r="E83" s="68"/>
      <c r="F83" s="69">
        <f>IF(C83&gt;=30000,((C83-30000)*E82)+(20000*D82)+(5000*C82),IF(C83&gt;=10000,((C83-10000)*D82)+(5000*C82),(C83-5000)*C82))</f>
        <v>7500</v>
      </c>
      <c r="G83" s="71">
        <f>F83*12*C84</f>
        <v>0</v>
      </c>
      <c r="H83" s="72"/>
      <c r="I83" s="7"/>
      <c r="J83" s="7"/>
      <c r="K83" s="7"/>
      <c r="L83" s="8"/>
      <c r="M83" s="7"/>
      <c r="N83" s="7"/>
      <c r="O83" s="7"/>
      <c r="P83" s="7"/>
      <c r="Q83" s="7"/>
    </row>
    <row r="84" spans="1:17" ht="18" customHeight="1" thickBot="1" x14ac:dyDescent="0.3">
      <c r="A84" s="7"/>
      <c r="B84" s="46" t="s">
        <v>55</v>
      </c>
      <c r="C84" s="66"/>
      <c r="D84" s="67"/>
      <c r="E84" s="68"/>
      <c r="F84" s="70"/>
      <c r="G84" s="73"/>
      <c r="H84" s="74"/>
      <c r="J84" s="5" t="s">
        <v>56</v>
      </c>
      <c r="K84" s="7"/>
      <c r="L84" s="8"/>
      <c r="M84" s="7"/>
      <c r="N84" s="7"/>
      <c r="O84" s="7"/>
      <c r="P84" s="7"/>
      <c r="Q84" s="7"/>
    </row>
    <row r="85" spans="1:17" ht="12" x14ac:dyDescent="0.25">
      <c r="A85" s="7"/>
      <c r="B85" s="7"/>
      <c r="C85" s="7"/>
      <c r="D85" s="7"/>
      <c r="E85" s="7"/>
      <c r="F85" s="7"/>
      <c r="G85" s="8"/>
      <c r="H85" s="7"/>
      <c r="I85" s="7"/>
      <c r="J85" s="7"/>
      <c r="K85" s="7"/>
      <c r="L85" s="8"/>
      <c r="M85" s="7"/>
      <c r="N85" s="7"/>
      <c r="O85" s="7"/>
      <c r="P85" s="7"/>
      <c r="Q85" s="7"/>
    </row>
    <row r="86" spans="1:17" ht="12" x14ac:dyDescent="0.25">
      <c r="A86" s="7"/>
      <c r="B86" s="7"/>
      <c r="C86" s="7"/>
      <c r="D86" s="7" t="s">
        <v>57</v>
      </c>
      <c r="E86" s="7"/>
      <c r="F86" s="7"/>
      <c r="G86" s="8"/>
      <c r="H86" s="7"/>
      <c r="I86" s="7"/>
      <c r="J86" s="7"/>
      <c r="K86" s="7"/>
      <c r="L86" s="8"/>
      <c r="M86" s="7"/>
      <c r="N86" s="7"/>
      <c r="O86" s="7"/>
      <c r="P86" s="7"/>
      <c r="Q86" s="7"/>
    </row>
    <row r="87" spans="1:17" ht="48.75" thickBot="1" x14ac:dyDescent="0.3">
      <c r="A87" s="7"/>
      <c r="B87" s="14" t="s">
        <v>46</v>
      </c>
      <c r="C87" s="15" t="s">
        <v>47</v>
      </c>
      <c r="D87" s="15" t="s">
        <v>48</v>
      </c>
      <c r="E87" s="14" t="s">
        <v>49</v>
      </c>
      <c r="F87" s="7" t="s">
        <v>58</v>
      </c>
      <c r="G87" s="7"/>
      <c r="H87" s="7"/>
      <c r="I87" s="8"/>
      <c r="J87" s="7"/>
      <c r="K87" s="7"/>
      <c r="L87" s="7"/>
      <c r="M87" s="7"/>
      <c r="N87" s="7"/>
      <c r="O87" s="7"/>
      <c r="P87" s="7"/>
      <c r="Q87" s="7"/>
    </row>
    <row r="88" spans="1:17" ht="18" customHeight="1" thickBot="1" x14ac:dyDescent="0.3">
      <c r="A88" s="7"/>
      <c r="B88" s="43" t="s">
        <v>51</v>
      </c>
      <c r="C88" s="44">
        <v>0.2</v>
      </c>
      <c r="D88" s="44">
        <v>0.3</v>
      </c>
      <c r="E88" s="44">
        <v>0.4</v>
      </c>
      <c r="F88" s="45" t="s">
        <v>52</v>
      </c>
      <c r="G88" s="75" t="s">
        <v>53</v>
      </c>
      <c r="H88" s="76"/>
      <c r="I88" s="7"/>
      <c r="J88" s="7"/>
      <c r="K88" s="7"/>
      <c r="L88" s="8"/>
      <c r="M88" s="7"/>
      <c r="N88" s="7"/>
      <c r="O88" s="7"/>
      <c r="P88" s="7"/>
      <c r="Q88" s="7"/>
    </row>
    <row r="89" spans="1:17" ht="18" customHeight="1" thickBot="1" x14ac:dyDescent="0.3">
      <c r="A89" s="7"/>
      <c r="B89" s="46" t="s">
        <v>54</v>
      </c>
      <c r="C89" s="66">
        <v>40000</v>
      </c>
      <c r="D89" s="67"/>
      <c r="E89" s="68"/>
      <c r="F89" s="69">
        <f>IF(C89&gt;=30000,((C89-30000)*E88)+(20000*D88)+(5000*C88),IF(C89&gt;=10000,((C89-10000)*D88)+(5000*C88),(C89-5000)*C88))</f>
        <v>11000</v>
      </c>
      <c r="G89" s="71">
        <f>F89*12*C90</f>
        <v>0</v>
      </c>
      <c r="H89" s="72"/>
      <c r="I89" s="7"/>
      <c r="J89" s="7"/>
      <c r="K89" s="7"/>
      <c r="L89" s="8"/>
      <c r="M89" s="7"/>
      <c r="N89" s="7"/>
      <c r="O89" s="7"/>
      <c r="P89" s="7"/>
      <c r="Q89" s="7"/>
    </row>
    <row r="90" spans="1:17" ht="18" customHeight="1" thickBot="1" x14ac:dyDescent="0.3">
      <c r="A90" s="7"/>
      <c r="B90" s="46" t="s">
        <v>55</v>
      </c>
      <c r="C90" s="66"/>
      <c r="D90" s="67"/>
      <c r="E90" s="68"/>
      <c r="F90" s="70"/>
      <c r="G90" s="73"/>
      <c r="H90" s="74"/>
      <c r="J90" s="5" t="s">
        <v>56</v>
      </c>
      <c r="K90" s="7"/>
      <c r="L90" s="8"/>
      <c r="M90" s="7"/>
      <c r="N90" s="7"/>
      <c r="O90" s="7"/>
      <c r="P90" s="7"/>
      <c r="Q90" s="7"/>
    </row>
    <row r="91" spans="1:17" ht="14.25" customHeight="1" x14ac:dyDescent="0.25">
      <c r="A91" s="7"/>
      <c r="B91" s="7"/>
      <c r="C91" s="7"/>
      <c r="D91" s="7"/>
      <c r="E91" s="7"/>
      <c r="F91" s="7"/>
      <c r="G91" s="8"/>
      <c r="H91" s="7"/>
      <c r="I91" s="7"/>
      <c r="J91" s="7"/>
      <c r="K91" s="7"/>
      <c r="L91" s="8"/>
      <c r="M91" s="7"/>
      <c r="N91" s="7"/>
      <c r="O91" s="7"/>
      <c r="P91" s="7"/>
      <c r="Q91" s="7"/>
    </row>
    <row r="92" spans="1:17" ht="14.25" customHeight="1" x14ac:dyDescent="0.25">
      <c r="A92" s="7"/>
      <c r="B92" s="7"/>
      <c r="C92" s="7"/>
      <c r="D92" s="7"/>
      <c r="E92" s="7"/>
      <c r="F92" s="7"/>
      <c r="G92" s="8"/>
      <c r="H92" s="7"/>
      <c r="I92" s="7"/>
      <c r="J92" s="7"/>
      <c r="K92" s="7"/>
      <c r="L92" s="8"/>
      <c r="M92" s="7"/>
      <c r="N92" s="7"/>
      <c r="O92" s="7"/>
      <c r="P92" s="7"/>
      <c r="Q92" s="7"/>
    </row>
    <row r="93" spans="1:17" ht="14.25" customHeight="1" x14ac:dyDescent="0.25">
      <c r="A93" s="7"/>
      <c r="B93" s="7"/>
      <c r="C93" s="7"/>
      <c r="D93" s="7"/>
      <c r="E93" s="7"/>
      <c r="F93" s="7"/>
      <c r="G93" s="8"/>
      <c r="H93" s="7"/>
      <c r="I93" s="7"/>
      <c r="J93" s="7"/>
      <c r="K93" s="7"/>
      <c r="L93" s="8"/>
      <c r="M93" s="7"/>
      <c r="N93" s="7"/>
      <c r="O93" s="7"/>
      <c r="P93" s="7"/>
      <c r="Q93" s="7"/>
    </row>
    <row r="94" spans="1:17" ht="14.25" customHeight="1" x14ac:dyDescent="0.25">
      <c r="A94" s="7"/>
      <c r="B94" s="7"/>
      <c r="C94" s="7"/>
      <c r="D94" s="7"/>
      <c r="E94" s="7"/>
      <c r="F94" s="7"/>
      <c r="G94" s="8"/>
      <c r="H94" s="7"/>
      <c r="I94" s="7"/>
      <c r="J94" s="7"/>
      <c r="K94" s="7"/>
      <c r="L94" s="8"/>
      <c r="M94" s="7"/>
      <c r="N94" s="7"/>
      <c r="O94" s="7"/>
      <c r="P94" s="7"/>
      <c r="Q94" s="7"/>
    </row>
    <row r="95" spans="1:17" ht="14.25" customHeight="1" x14ac:dyDescent="0.25">
      <c r="A95" s="7"/>
      <c r="B95" s="7"/>
      <c r="C95" s="7"/>
      <c r="D95" s="7"/>
      <c r="E95" s="7"/>
      <c r="F95" s="7"/>
      <c r="G95" s="8"/>
      <c r="H95" s="7"/>
      <c r="I95" s="7"/>
      <c r="J95" s="7"/>
      <c r="K95" s="7"/>
      <c r="L95" s="8"/>
      <c r="M95" s="7"/>
      <c r="N95" s="7"/>
      <c r="O95" s="7"/>
      <c r="P95" s="7"/>
      <c r="Q95" s="7"/>
    </row>
    <row r="96" spans="1:17" ht="14.25" customHeight="1" x14ac:dyDescent="0.25">
      <c r="A96" s="7"/>
      <c r="B96" s="7"/>
      <c r="C96" s="7"/>
      <c r="D96" s="7"/>
      <c r="E96" s="7"/>
      <c r="F96" s="7"/>
      <c r="G96" s="8"/>
      <c r="H96" s="7"/>
      <c r="I96" s="7"/>
      <c r="J96" s="7"/>
      <c r="K96" s="7"/>
      <c r="L96" s="8"/>
      <c r="M96" s="7"/>
      <c r="N96" s="7"/>
      <c r="O96" s="7"/>
      <c r="P96" s="7"/>
      <c r="Q96" s="7"/>
    </row>
    <row r="97" spans="1:17" ht="14.25" customHeight="1" x14ac:dyDescent="0.25">
      <c r="A97" s="7"/>
      <c r="B97" s="7"/>
      <c r="C97" s="7"/>
      <c r="D97" s="7"/>
      <c r="E97" s="7"/>
      <c r="F97" s="7"/>
      <c r="G97" s="8"/>
      <c r="H97" s="7"/>
      <c r="I97" s="7"/>
      <c r="J97" s="7"/>
      <c r="K97" s="7"/>
      <c r="L97" s="8"/>
      <c r="M97" s="7"/>
      <c r="N97" s="7"/>
      <c r="O97" s="7"/>
      <c r="P97" s="7"/>
      <c r="Q97" s="7"/>
    </row>
    <row r="98" spans="1:17" ht="14.25" customHeight="1" x14ac:dyDescent="0.25">
      <c r="A98" s="7"/>
      <c r="B98" s="7"/>
      <c r="C98" s="7"/>
      <c r="D98" s="7"/>
      <c r="E98" s="7"/>
      <c r="F98" s="7"/>
      <c r="G98" s="8"/>
      <c r="H98" s="7"/>
      <c r="I98" s="7"/>
      <c r="J98" s="7"/>
      <c r="K98" s="7"/>
      <c r="L98" s="8"/>
      <c r="M98" s="7"/>
      <c r="N98" s="7"/>
      <c r="O98" s="7"/>
      <c r="P98" s="7"/>
      <c r="Q98" s="7"/>
    </row>
    <row r="99" spans="1:17" ht="14.25" customHeight="1" x14ac:dyDescent="0.25">
      <c r="A99" s="7"/>
      <c r="B99" s="7"/>
      <c r="C99" s="7"/>
      <c r="D99" s="7"/>
      <c r="E99" s="7"/>
      <c r="F99" s="7"/>
      <c r="G99" s="8"/>
      <c r="H99" s="7"/>
      <c r="I99" s="7"/>
      <c r="J99" s="7"/>
      <c r="K99" s="7"/>
      <c r="L99" s="8"/>
      <c r="M99" s="7"/>
      <c r="N99" s="7"/>
      <c r="O99" s="7"/>
      <c r="P99" s="7"/>
      <c r="Q99" s="7"/>
    </row>
    <row r="100" spans="1:17" ht="14.25" customHeight="1" x14ac:dyDescent="0.25">
      <c r="A100" s="7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8"/>
      <c r="M100" s="7"/>
      <c r="N100" s="7"/>
      <c r="O100" s="7"/>
      <c r="P100" s="7"/>
      <c r="Q100" s="7"/>
    </row>
    <row r="101" spans="1:17" ht="14.25" customHeight="1" x14ac:dyDescent="0.25">
      <c r="A101" s="7"/>
      <c r="B101" s="7"/>
      <c r="C101" s="7"/>
      <c r="D101" s="7"/>
      <c r="E101" s="7"/>
      <c r="F101" s="7"/>
      <c r="G101" s="8"/>
      <c r="H101" s="7"/>
      <c r="I101" s="7"/>
      <c r="J101" s="7"/>
      <c r="K101" s="7"/>
      <c r="L101" s="8"/>
      <c r="M101" s="7"/>
      <c r="N101" s="7"/>
      <c r="O101" s="7"/>
      <c r="P101" s="7"/>
      <c r="Q101" s="7"/>
    </row>
    <row r="102" spans="1:17" ht="14.25" customHeight="1" x14ac:dyDescent="0.25">
      <c r="A102" s="7"/>
      <c r="B102" s="7"/>
      <c r="C102" s="7"/>
      <c r="D102" s="7"/>
      <c r="E102" s="7"/>
      <c r="F102" s="7"/>
      <c r="G102" s="8"/>
      <c r="H102" s="7"/>
      <c r="I102" s="7"/>
      <c r="J102" s="7"/>
      <c r="K102" s="7"/>
      <c r="L102" s="8"/>
      <c r="M102" s="7"/>
      <c r="N102" s="7"/>
      <c r="O102" s="7"/>
      <c r="P102" s="7"/>
      <c r="Q102" s="7"/>
    </row>
    <row r="103" spans="1:17" ht="14.25" customHeight="1" x14ac:dyDescent="0.25">
      <c r="A103" s="7"/>
      <c r="B103" s="7"/>
      <c r="C103" s="7"/>
      <c r="D103" s="7"/>
      <c r="E103" s="7"/>
      <c r="F103" s="7"/>
      <c r="G103" s="8"/>
      <c r="H103" s="7"/>
      <c r="I103" s="7"/>
      <c r="J103" s="7"/>
      <c r="K103" s="7"/>
      <c r="L103" s="8"/>
      <c r="M103" s="7"/>
      <c r="N103" s="7"/>
      <c r="O103" s="7"/>
      <c r="P103" s="7"/>
      <c r="Q103" s="7"/>
    </row>
    <row r="104" spans="1:17" ht="14.25" customHeight="1" x14ac:dyDescent="0.25">
      <c r="A104" s="7"/>
      <c r="B104" s="7"/>
      <c r="C104" s="7"/>
      <c r="D104" s="7"/>
      <c r="E104" s="7"/>
      <c r="F104" s="7"/>
      <c r="G104" s="8"/>
      <c r="H104" s="7"/>
      <c r="I104" s="7"/>
      <c r="J104" s="7"/>
      <c r="K104" s="7"/>
      <c r="L104" s="8"/>
      <c r="M104" s="7"/>
      <c r="N104" s="7"/>
      <c r="O104" s="7"/>
      <c r="P104" s="7"/>
      <c r="Q104" s="7"/>
    </row>
    <row r="105" spans="1:17" ht="14.25" customHeight="1" x14ac:dyDescent="0.25">
      <c r="A105" s="7"/>
      <c r="B105" s="7"/>
      <c r="C105" s="7"/>
      <c r="D105" s="7"/>
      <c r="E105" s="7"/>
      <c r="F105" s="7"/>
      <c r="G105" s="8"/>
      <c r="H105" s="7"/>
      <c r="I105" s="7"/>
      <c r="J105" s="7"/>
      <c r="K105" s="7"/>
      <c r="L105" s="8"/>
      <c r="M105" s="7"/>
      <c r="N105" s="7"/>
      <c r="O105" s="7"/>
      <c r="P105" s="7"/>
      <c r="Q105" s="7"/>
    </row>
    <row r="106" spans="1:17" ht="14.25" customHeight="1" x14ac:dyDescent="0.25">
      <c r="A106" s="7"/>
      <c r="B106" s="7"/>
      <c r="C106" s="7"/>
      <c r="D106" s="7"/>
      <c r="E106" s="7"/>
      <c r="F106" s="7"/>
      <c r="G106" s="8"/>
      <c r="H106" s="7"/>
      <c r="I106" s="7"/>
      <c r="J106" s="7"/>
      <c r="K106" s="7"/>
      <c r="L106" s="8"/>
      <c r="M106" s="7"/>
      <c r="N106" s="7"/>
      <c r="O106" s="7"/>
      <c r="P106" s="7"/>
      <c r="Q106" s="7"/>
    </row>
    <row r="107" spans="1:17" ht="14.25" customHeight="1" x14ac:dyDescent="0.25">
      <c r="A107" s="7"/>
      <c r="B107" s="7"/>
      <c r="C107" s="7"/>
      <c r="D107" s="7"/>
      <c r="E107" s="7"/>
      <c r="F107" s="7"/>
      <c r="G107" s="8"/>
      <c r="H107" s="7"/>
      <c r="I107" s="7"/>
      <c r="J107" s="7"/>
      <c r="K107" s="7"/>
      <c r="L107" s="8"/>
      <c r="M107" s="7"/>
      <c r="N107" s="7"/>
      <c r="O107" s="7"/>
      <c r="P107" s="7"/>
      <c r="Q107" s="7"/>
    </row>
    <row r="108" spans="1:17" ht="14.25" customHeight="1" x14ac:dyDescent="0.25">
      <c r="A108" s="7"/>
      <c r="B108" s="7"/>
      <c r="C108" s="7"/>
      <c r="D108" s="7"/>
      <c r="E108" s="7"/>
      <c r="F108" s="7"/>
      <c r="G108" s="8"/>
      <c r="H108" s="7"/>
      <c r="I108" s="7"/>
      <c r="J108" s="7"/>
      <c r="K108" s="7"/>
      <c r="L108" s="8"/>
      <c r="M108" s="7"/>
      <c r="N108" s="7"/>
      <c r="O108" s="7"/>
      <c r="P108" s="7"/>
      <c r="Q108" s="7"/>
    </row>
    <row r="109" spans="1:17" ht="14.25" customHeight="1" x14ac:dyDescent="0.25">
      <c r="A109" s="7"/>
      <c r="B109" s="7"/>
      <c r="C109" s="7"/>
      <c r="D109" s="7"/>
      <c r="E109" s="7"/>
      <c r="F109" s="7"/>
      <c r="G109" s="8"/>
      <c r="H109" s="7"/>
      <c r="I109" s="7"/>
      <c r="J109" s="7"/>
      <c r="K109" s="7"/>
      <c r="L109" s="8"/>
      <c r="M109" s="7"/>
      <c r="N109" s="7"/>
      <c r="O109" s="7"/>
      <c r="P109" s="7"/>
      <c r="Q109" s="7"/>
    </row>
    <row r="110" spans="1:17" ht="14.25" customHeight="1" x14ac:dyDescent="0.25">
      <c r="A110" s="7"/>
      <c r="B110" s="7"/>
      <c r="C110" s="7"/>
      <c r="D110" s="7"/>
      <c r="E110" s="7"/>
      <c r="F110" s="7"/>
      <c r="G110" s="8"/>
      <c r="H110" s="7"/>
      <c r="I110" s="7"/>
      <c r="J110" s="7"/>
      <c r="K110" s="7"/>
      <c r="L110" s="8"/>
      <c r="M110" s="7"/>
      <c r="N110" s="7"/>
      <c r="O110" s="7"/>
      <c r="P110" s="7"/>
      <c r="Q110" s="7"/>
    </row>
    <row r="111" spans="1:17" ht="14.25" customHeight="1" x14ac:dyDescent="0.25">
      <c r="A111" s="7"/>
      <c r="B111" s="7"/>
      <c r="C111" s="7"/>
      <c r="D111" s="7"/>
      <c r="E111" s="7"/>
      <c r="F111" s="7"/>
      <c r="G111" s="8"/>
      <c r="H111" s="7"/>
      <c r="I111" s="7"/>
      <c r="J111" s="7"/>
      <c r="K111" s="7"/>
      <c r="L111" s="8"/>
      <c r="M111" s="7"/>
      <c r="N111" s="7"/>
      <c r="O111" s="7"/>
      <c r="P111" s="7"/>
      <c r="Q111" s="7"/>
    </row>
    <row r="112" spans="1:17" ht="14.25" customHeight="1" x14ac:dyDescent="0.25">
      <c r="A112" s="7"/>
      <c r="B112" s="7"/>
      <c r="C112" s="7"/>
      <c r="D112" s="7"/>
      <c r="E112" s="7"/>
      <c r="F112" s="7"/>
      <c r="G112" s="8"/>
      <c r="H112" s="7"/>
      <c r="I112" s="7"/>
      <c r="J112" s="7"/>
      <c r="K112" s="7"/>
      <c r="L112" s="8"/>
      <c r="M112" s="7"/>
      <c r="N112" s="7"/>
      <c r="O112" s="7"/>
      <c r="P112" s="7"/>
      <c r="Q112" s="7"/>
    </row>
    <row r="113" spans="1:17" ht="14.25" customHeight="1" x14ac:dyDescent="0.25">
      <c r="A113" s="7"/>
      <c r="B113" s="7"/>
      <c r="C113" s="7"/>
      <c r="D113" s="7"/>
      <c r="E113" s="7"/>
      <c r="F113" s="7"/>
      <c r="G113" s="8"/>
      <c r="H113" s="7"/>
      <c r="I113" s="7"/>
      <c r="J113" s="7"/>
      <c r="K113" s="7"/>
      <c r="L113" s="8"/>
      <c r="M113" s="7"/>
      <c r="N113" s="7"/>
      <c r="O113" s="7"/>
      <c r="P113" s="7"/>
      <c r="Q113" s="7"/>
    </row>
    <row r="114" spans="1:17" ht="14.25" customHeight="1" x14ac:dyDescent="0.25">
      <c r="A114" s="7"/>
      <c r="B114" s="7"/>
      <c r="C114" s="7"/>
      <c r="D114" s="7"/>
      <c r="E114" s="7"/>
      <c r="F114" s="7"/>
      <c r="G114" s="8"/>
      <c r="H114" s="7"/>
      <c r="I114" s="7"/>
      <c r="J114" s="7"/>
      <c r="K114" s="7"/>
      <c r="L114" s="8"/>
      <c r="M114" s="7"/>
      <c r="N114" s="7"/>
      <c r="O114" s="7"/>
      <c r="P114" s="7"/>
      <c r="Q114" s="7"/>
    </row>
  </sheetData>
  <mergeCells count="38">
    <mergeCell ref="C89:E89"/>
    <mergeCell ref="F89:F90"/>
    <mergeCell ref="G89:H90"/>
    <mergeCell ref="C90:E90"/>
    <mergeCell ref="G82:H82"/>
    <mergeCell ref="C83:E83"/>
    <mergeCell ref="F83:F84"/>
    <mergeCell ref="G83:H84"/>
    <mergeCell ref="C84:E84"/>
    <mergeCell ref="G88:H88"/>
    <mergeCell ref="B45:C46"/>
    <mergeCell ref="B47:C48"/>
    <mergeCell ref="B49:C50"/>
    <mergeCell ref="B51:C52"/>
    <mergeCell ref="B53:C54"/>
    <mergeCell ref="B55:C56"/>
    <mergeCell ref="B57:C58"/>
    <mergeCell ref="B59:C60"/>
    <mergeCell ref="B61:C62"/>
    <mergeCell ref="B63:C64"/>
    <mergeCell ref="B40:C40"/>
    <mergeCell ref="B41:C42"/>
    <mergeCell ref="B43:C44"/>
    <mergeCell ref="B21:C22"/>
    <mergeCell ref="B23:C24"/>
    <mergeCell ref="B25:C26"/>
    <mergeCell ref="B27:C28"/>
    <mergeCell ref="B29:C30"/>
    <mergeCell ref="B8:C8"/>
    <mergeCell ref="B19:C20"/>
    <mergeCell ref="B3:C3"/>
    <mergeCell ref="B9:C10"/>
    <mergeCell ref="B11:C12"/>
    <mergeCell ref="B13:C14"/>
    <mergeCell ref="B15:C16"/>
    <mergeCell ref="B17:C18"/>
    <mergeCell ref="D3:F3"/>
    <mergeCell ref="G3:J3"/>
  </mergeCells>
  <phoneticPr fontId="3"/>
  <pageMargins left="0.11811023622047245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k-kurazumi</dc:creator>
  <cp:lastModifiedBy>k-kurazumi</cp:lastModifiedBy>
  <cp:lastPrinted>2022-09-25T23:03:42Z</cp:lastPrinted>
  <dcterms:created xsi:type="dcterms:W3CDTF">2022-08-01T08:01:00Z</dcterms:created>
  <dcterms:modified xsi:type="dcterms:W3CDTF">2023-01-24T10:03:55Z</dcterms:modified>
</cp:coreProperties>
</file>